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pita\Documents\2DO INFORME TRIMESTRAL ABRIL-JUNIO 23\"/>
    </mc:Choice>
  </mc:AlternateContent>
  <bookViews>
    <workbookView xWindow="0" yWindow="0" windowWidth="28800" windowHeight="12135" tabRatio="885" activeTab="2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CFG!$A$3:$G$36</definedName>
    <definedName name="_xlnm._FilterDatabase" localSheetId="0" hidden="1">COG!$A$3:$G$76</definedName>
  </definedNames>
  <calcPr calcId="152511"/>
</workbook>
</file>

<file path=xl/calcChain.xml><?xml version="1.0" encoding="utf-8"?>
<calcChain xmlns="http://schemas.openxmlformats.org/spreadsheetml/2006/main">
  <c r="D50" i="4" l="1"/>
  <c r="G50" i="4" s="1"/>
  <c r="D49" i="4"/>
  <c r="G49" i="4" s="1"/>
  <c r="D48" i="4"/>
  <c r="G48" i="4" s="1"/>
  <c r="D47" i="4"/>
  <c r="G47" i="4" s="1"/>
  <c r="D46" i="4"/>
  <c r="G46" i="4" s="1"/>
  <c r="D45" i="4"/>
  <c r="G45" i="4" s="1"/>
  <c r="D44" i="4"/>
  <c r="G44" i="4" s="1"/>
  <c r="D43" i="4"/>
  <c r="G43" i="4" s="1"/>
  <c r="D42" i="4"/>
  <c r="G42" i="4" s="1"/>
  <c r="D41" i="4"/>
  <c r="G41" i="4" s="1"/>
  <c r="D40" i="4"/>
  <c r="G40" i="4" s="1"/>
  <c r="D39" i="4"/>
  <c r="G39" i="4" s="1"/>
  <c r="D38" i="4"/>
  <c r="G38" i="4" s="1"/>
  <c r="D37" i="4"/>
  <c r="G37" i="4" s="1"/>
  <c r="D36" i="4"/>
  <c r="G36" i="4" s="1"/>
  <c r="D35" i="4"/>
  <c r="G35" i="4" s="1"/>
  <c r="D34" i="4"/>
  <c r="G34" i="4" s="1"/>
  <c r="D33" i="4"/>
  <c r="G33" i="4" s="1"/>
  <c r="D32" i="4"/>
  <c r="G32" i="4" s="1"/>
  <c r="D31" i="4"/>
  <c r="G31" i="4" s="1"/>
  <c r="D30" i="4"/>
  <c r="G30" i="4" s="1"/>
  <c r="D29" i="4"/>
  <c r="G29" i="4" s="1"/>
  <c r="D28" i="4"/>
  <c r="G28" i="4" s="1"/>
  <c r="D27" i="4"/>
  <c r="G27" i="4" s="1"/>
  <c r="D26" i="4"/>
  <c r="G26" i="4" s="1"/>
  <c r="D25" i="4"/>
  <c r="G25" i="4" s="1"/>
  <c r="D24" i="4"/>
  <c r="G24" i="4" s="1"/>
  <c r="D23" i="4"/>
  <c r="G23" i="4" s="1"/>
  <c r="D22" i="4"/>
  <c r="G22" i="4" s="1"/>
  <c r="D21" i="4"/>
  <c r="G21" i="4" s="1"/>
  <c r="D20" i="4"/>
  <c r="G20" i="4" s="1"/>
  <c r="D19" i="4"/>
  <c r="G19" i="4" s="1"/>
  <c r="D18" i="4"/>
  <c r="G18" i="4" s="1"/>
  <c r="D17" i="4"/>
  <c r="G17" i="4" s="1"/>
  <c r="D16" i="4"/>
  <c r="G16" i="4" s="1"/>
  <c r="D15" i="4"/>
  <c r="G15" i="4" s="1"/>
  <c r="D14" i="4"/>
  <c r="G14" i="4" s="1"/>
  <c r="D13" i="4"/>
  <c r="G13" i="4" s="1"/>
  <c r="F77" i="4" l="1"/>
  <c r="E77" i="4"/>
  <c r="C77" i="4"/>
  <c r="D76" i="4"/>
  <c r="G76" i="4" s="1"/>
  <c r="D75" i="4"/>
  <c r="G75" i="4" s="1"/>
  <c r="D74" i="4"/>
  <c r="G74" i="4" s="1"/>
  <c r="D73" i="4"/>
  <c r="G73" i="4" s="1"/>
  <c r="D72" i="4"/>
  <c r="G72" i="4" s="1"/>
  <c r="D71" i="4"/>
  <c r="G71" i="4" s="1"/>
  <c r="D70" i="4"/>
  <c r="G70" i="4" s="1"/>
  <c r="B77" i="4"/>
  <c r="F63" i="4"/>
  <c r="E63" i="4"/>
  <c r="D62" i="4"/>
  <c r="G62" i="4" s="1"/>
  <c r="D61" i="4"/>
  <c r="G61" i="4" s="1"/>
  <c r="D60" i="4"/>
  <c r="G60" i="4" s="1"/>
  <c r="D59" i="4"/>
  <c r="G59" i="4" s="1"/>
  <c r="C63" i="4"/>
  <c r="B63" i="4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D6" i="4"/>
  <c r="G6" i="4" s="1"/>
  <c r="F52" i="4"/>
  <c r="E52" i="4"/>
  <c r="C52" i="4"/>
  <c r="B52" i="4"/>
  <c r="G63" i="4" l="1"/>
  <c r="G77" i="4"/>
  <c r="D63" i="4"/>
  <c r="D77" i="4"/>
  <c r="G52" i="4"/>
  <c r="D52" i="4"/>
  <c r="D36" i="5" l="1"/>
  <c r="G36" i="5" s="1"/>
  <c r="D35" i="5"/>
  <c r="G35" i="5" s="1"/>
  <c r="D34" i="5"/>
  <c r="D33" i="5"/>
  <c r="G33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5" i="5"/>
  <c r="G25" i="5" s="1"/>
  <c r="D24" i="5"/>
  <c r="G24" i="5" s="1"/>
  <c r="D23" i="5"/>
  <c r="G23" i="5" s="1"/>
  <c r="D21" i="5"/>
  <c r="G21" i="5" s="1"/>
  <c r="D20" i="5"/>
  <c r="G20" i="5" s="1"/>
  <c r="D19" i="5"/>
  <c r="G19" i="5" s="1"/>
  <c r="D18" i="5"/>
  <c r="G18" i="5" s="1"/>
  <c r="D17" i="5"/>
  <c r="G17" i="5" s="1"/>
  <c r="D16" i="5"/>
  <c r="G16" i="5" s="1"/>
  <c r="D15" i="5"/>
  <c r="G15" i="5" s="1"/>
  <c r="D13" i="5"/>
  <c r="G13" i="5" s="1"/>
  <c r="D12" i="5"/>
  <c r="D11" i="5"/>
  <c r="G11" i="5" s="1"/>
  <c r="D10" i="5"/>
  <c r="G10" i="5" s="1"/>
  <c r="D9" i="5"/>
  <c r="G9" i="5" s="1"/>
  <c r="D8" i="5"/>
  <c r="G8" i="5" s="1"/>
  <c r="D7" i="5"/>
  <c r="G7" i="5" s="1"/>
  <c r="D6" i="5"/>
  <c r="G6" i="5" s="1"/>
  <c r="F32" i="5"/>
  <c r="F22" i="5"/>
  <c r="F14" i="5"/>
  <c r="F5" i="5"/>
  <c r="E32" i="5"/>
  <c r="E22" i="5"/>
  <c r="E14" i="5"/>
  <c r="E5" i="5"/>
  <c r="C32" i="5"/>
  <c r="C22" i="5"/>
  <c r="C14" i="5"/>
  <c r="C5" i="5"/>
  <c r="B32" i="5"/>
  <c r="B22" i="5"/>
  <c r="B14" i="5"/>
  <c r="B5" i="5"/>
  <c r="F10" i="8"/>
  <c r="E10" i="8"/>
  <c r="D9" i="8"/>
  <c r="G9" i="8" s="1"/>
  <c r="D8" i="8"/>
  <c r="G8" i="8" s="1"/>
  <c r="D7" i="8"/>
  <c r="G7" i="8" s="1"/>
  <c r="D6" i="8"/>
  <c r="G6" i="8" s="1"/>
  <c r="D5" i="8"/>
  <c r="G5" i="8" s="1"/>
  <c r="C10" i="8"/>
  <c r="B10" i="8"/>
  <c r="D6" i="6"/>
  <c r="G6" i="6" s="1"/>
  <c r="D7" i="6"/>
  <c r="G7" i="6" s="1"/>
  <c r="D8" i="6"/>
  <c r="G8" i="6" s="1"/>
  <c r="D9" i="6"/>
  <c r="D10" i="6"/>
  <c r="G10" i="6" s="1"/>
  <c r="D11" i="6"/>
  <c r="D12" i="6"/>
  <c r="G12" i="6" s="1"/>
  <c r="G63" i="6"/>
  <c r="G55" i="6"/>
  <c r="G11" i="6"/>
  <c r="G9" i="6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B65" i="6"/>
  <c r="B57" i="6"/>
  <c r="B53" i="6"/>
  <c r="B43" i="6"/>
  <c r="B33" i="6"/>
  <c r="B23" i="6"/>
  <c r="B13" i="6"/>
  <c r="B5" i="6"/>
  <c r="D69" i="6" l="1"/>
  <c r="G69" i="6" s="1"/>
  <c r="D53" i="6"/>
  <c r="G53" i="6" s="1"/>
  <c r="D43" i="6"/>
  <c r="G43" i="6" s="1"/>
  <c r="D23" i="6"/>
  <c r="G23" i="6" s="1"/>
  <c r="D13" i="6"/>
  <c r="G13" i="6" s="1"/>
  <c r="D33" i="6"/>
  <c r="G33" i="6" s="1"/>
  <c r="D65" i="6"/>
  <c r="G65" i="6" s="1"/>
  <c r="D57" i="6"/>
  <c r="G57" i="6" s="1"/>
  <c r="F77" i="6"/>
  <c r="B77" i="6"/>
  <c r="C77" i="6"/>
  <c r="D5" i="6"/>
  <c r="E77" i="6"/>
  <c r="D10" i="8"/>
  <c r="B37" i="5"/>
  <c r="G22" i="5"/>
  <c r="G14" i="5"/>
  <c r="D32" i="5"/>
  <c r="G34" i="5"/>
  <c r="G32" i="5" s="1"/>
  <c r="D5" i="5"/>
  <c r="G12" i="5"/>
  <c r="G5" i="5" s="1"/>
  <c r="C37" i="5"/>
  <c r="E37" i="5"/>
  <c r="F37" i="5"/>
  <c r="D22" i="5"/>
  <c r="D14" i="5"/>
  <c r="G10" i="8"/>
  <c r="D37" i="5" l="1"/>
  <c r="D77" i="6"/>
  <c r="G5" i="6"/>
  <c r="G77" i="6" s="1"/>
  <c r="G37" i="5"/>
</calcChain>
</file>

<file path=xl/sharedStrings.xml><?xml version="1.0" encoding="utf-8"?>
<sst xmlns="http://schemas.openxmlformats.org/spreadsheetml/2006/main" count="239" uniqueCount="180">
  <si>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</si>
  <si>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</si>
  <si>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</si>
  <si>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</si>
  <si>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</si>
  <si>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</si>
  <si>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</si>
  <si>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</si>
  <si>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</si>
  <si>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</si>
  <si>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</si>
  <si>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</si>
  <si>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</si>
  <si>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</si>
  <si>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</si>
  <si>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</si>
  <si>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</si>
  <si>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</si>
  <si>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</si>
  <si>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</si>
  <si>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</si>
  <si>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</si>
  <si>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</si>
  <si>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</si>
  <si>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</si>
  <si>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</si>
  <si>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</si>
  <si>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</si>
  <si>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</si>
  <si>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</si>
  <si>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</si>
  <si>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</si>
  <si>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</si>
  <si>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</si>
  <si>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</si>
  <si>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</si>
  <si>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</si>
  <si>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</si>
  <si>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</si>
  <si>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</si>
  <si>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</si>
  <si>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</si>
  <si>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</si>
  <si>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</si>
  <si>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</si>
  <si>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</si>
  <si>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</si>
  <si>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</si>
  <si>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</si>
  <si>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</si>
  <si>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</si>
  <si>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</si>
  <si>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</si>
  <si>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</si>
  <si>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</si>
  <si>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</si>
  <si>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</si>
  <si>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</si>
  <si>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</si>
  <si>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</si>
  <si>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</si>
  <si>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</si>
  <si>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</si>
  <si>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</si>
  <si>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</si>
  <si>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</si>
  <si>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</si>
  <si>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</si>
  <si>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</si>
  <si>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</si>
  <si>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</si>
  <si>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</si>
  <si>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</si>
  <si>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</si>
  <si>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</si>
  <si>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</si>
  <si>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</si>
  <si>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</si>
  <si>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</si>
  <si>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</si>
  <si>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</si>
  <si>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</si>
  <si>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</si>
  <si>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</si>
  <si>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</si>
  <si>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</si>
  <si>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</si>
  <si>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</si>
  <si>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</si>
  <si>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</si>
  <si>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</si>
  <si>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</si>
  <si>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</si>
  <si>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</si>
  <si>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</si>
  <si>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</si>
  <si>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</si>
  <si>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</si>
  <si>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</si>
  <si>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</si>
  <si>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</si>
  <si>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</si>
  <si>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</si>
  <si>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</si>
  <si>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</si>
  <si>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</si>
  <si>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</si>
  <si>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</si>
  <si>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</si>
  <si>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</si>
  <si>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</si>
  <si>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</si>
  <si>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</si>
  <si>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</si>
  <si>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</si>
  <si>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</si>
  <si>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</si>
  <si>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</si>
  <si>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</si>
  <si>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</si>
  <si>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</si>
  <si>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</si>
  <si>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</si>
  <si>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</si>
  <si>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</si>
  <si>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</si>
  <si>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</si>
  <si>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</si>
  <si>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Entidades Paraestatales Financieras No Monetarias con Participación Estatal Mayoritaria</t>
  </si>
  <si>
    <t>Municipio de Villagrán, Gto.
Estado Analítico del Ejercicio del Presupuesto de Egresos
Clasificación por Objeto del Gasto (Capítulo y Concepto)
Del 1 de Enero al 30 de Junio de 2023</t>
  </si>
  <si>
    <t>Municipio de Villagrán, Gto.
Estado Analítico del Ejercicio del Presupuesto de Egresos
Clasificación Económica (por Tipo de Gasto)
Del 1 de Enero al 30 de Junio de 2023</t>
  </si>
  <si>
    <t>31111M440010100 PRESIDENTE</t>
  </si>
  <si>
    <t>31111M440010300 INFORME DE GOBIERNO</t>
  </si>
  <si>
    <t>31111M440020100 CARMEN DE LOURDES MIRAND</t>
  </si>
  <si>
    <t>31111M440030000 REGIDORES</t>
  </si>
  <si>
    <t>31111M440030100 MARIANA ISABEL CASTRO LE</t>
  </si>
  <si>
    <t>31111M440030200 MARTIN ENRIQUEZZ RAMIREZ</t>
  </si>
  <si>
    <t>31111M440030300 MARIA LUISA VILLAFUERTE</t>
  </si>
  <si>
    <t>31111M440030400 CARLOS CARRILLO MACIAS</t>
  </si>
  <si>
    <t>31111M440030500 ROSA MARIA LOPEZ SALINAS</t>
  </si>
  <si>
    <t>31111M440030600 DORA ELIA CUEVAS VILLAGO</t>
  </si>
  <si>
    <t>31111M440030700 RAUL JAMAICA GUTIERREZ</t>
  </si>
  <si>
    <t>31111M440030800 JUAN FRANCISCO CARACHEO</t>
  </si>
  <si>
    <t>31111M440040000 SECRETARIA DEL HONORABLE</t>
  </si>
  <si>
    <t>31111M440050100 TESORERIA MUNICIPAL</t>
  </si>
  <si>
    <t>31111M440050200 ANTICIPO DE PARTICIPACIO</t>
  </si>
  <si>
    <t>31111M440060100 OFICIALIA MAYOR</t>
  </si>
  <si>
    <t>31111M440070000 CONTRALORIA</t>
  </si>
  <si>
    <t>31111M440080000 CATASTRO</t>
  </si>
  <si>
    <t>31111M440090000 DIRECCION DE PLANEACION</t>
  </si>
  <si>
    <t>31111M440100000 DIRECCION DE FISCALIZACI</t>
  </si>
  <si>
    <t>31111M440110100 COMUNICACION SOCIAL</t>
  </si>
  <si>
    <t>31111M440110200 FIESTAS PATRIAS</t>
  </si>
  <si>
    <t>31111M440120000 COORDINACION DE UNIDAD D</t>
  </si>
  <si>
    <t>31111M440130000 FOMENTO ECONOMICO</t>
  </si>
  <si>
    <t>31111M440140000 INSTITUTO DE LAS MUJERES</t>
  </si>
  <si>
    <t>31111M440150000 UNIDAD DE DERECHOS HUMAN</t>
  </si>
  <si>
    <t>31111M440160000 DIRECCION DE ECOLOGIA</t>
  </si>
  <si>
    <t>31111M440170000 COMISION MPAL DEL DEPORT</t>
  </si>
  <si>
    <t>31111M440180000 CASA DE LA CULTURA</t>
  </si>
  <si>
    <t>31111M440190000 DIRECCION DE EDUCACION</t>
  </si>
  <si>
    <t>31111M440200000 JURIDICO</t>
  </si>
  <si>
    <t>31111M440210000 DESARROLLO SOCIAL</t>
  </si>
  <si>
    <t>31111M440220000 DIRECCION DE DESARROLLO</t>
  </si>
  <si>
    <t>31111M440230000 OBRAS PUBLICAS</t>
  </si>
  <si>
    <t>31111M440240100 SERVICIOS PUBLICOS MUNIC</t>
  </si>
  <si>
    <t>31111M440240200 SERVICIO DE LIMPIA</t>
  </si>
  <si>
    <t>31111M440240300 MERCADO MUNICIPAL</t>
  </si>
  <si>
    <t>31111M440240400 RASTRO</t>
  </si>
  <si>
    <t>31111M440240500 PANTEON</t>
  </si>
  <si>
    <t>31111M440250000 POLICIA PREVENTIVA</t>
  </si>
  <si>
    <t>31111M440260000 TRANSITO MUNICIPAL</t>
  </si>
  <si>
    <t>31111M440270000 PROTECCION CIVIL</t>
  </si>
  <si>
    <t>31111M440280000 DIRECCION DE ATENCION AL</t>
  </si>
  <si>
    <t>31111M440900100 SISTEMA PARA EL DES INTE</t>
  </si>
  <si>
    <t>31111M440900200 JUNTA MPAL DE AGUA POTAB</t>
  </si>
  <si>
    <t>Municipio de Villagrán, Gto.
Estado Analítico del Ejercicio del Presupuesto de Egresos
Clasificación Administrativa
Del 1 de Enero al 30 de Junio de 2023</t>
  </si>
  <si>
    <t>Municipio de Villagrán, Gto.
Estado Analítico del Ejercicio del Presupuesto de Egresos
Clasificación Administrativa (Poderes)
Del 1 de Enero al 30 de Junio de 2023</t>
  </si>
  <si>
    <t>Municipio de Villagrán, Gto.
Estado Analítico del Ejercicio del Presupuesto de Egresos
Clasificación Administrativa (Sector Paraestatal)
Del 1 de Enero al 30 de Junio de 2023</t>
  </si>
  <si>
    <t>Municipio de Villagrán, Gto.
Estado Analítico del Ejercicio del Presupuesto de Egresos
Clasificación Funcional (Finalidad y Función)
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</si>
</sst>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53">
    <xf numFmtId="0" fontId="0" fillId="0" borderId="0" xfId="0"/>
    <xf numFmtId="0" fontId="0" fillId="0" borderId="0" xfId="0" applyProtection="1">
      <protection locked="0"/>
    </xf>
    <xf numFmtId="0" fontId="0" fillId="0" borderId="0" xfId="0" applyFont="1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0" fontId="6" fillId="2" borderId="6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4" fontId="2" fillId="0" borderId="12" xfId="0" applyNumberFormat="1" applyFont="1" applyFill="1" applyBorder="1" applyProtection="1">
      <protection locked="0"/>
    </xf>
    <xf numFmtId="0" fontId="2" fillId="0" borderId="0" xfId="0" applyFont="1" applyBorder="1" applyProtection="1"/>
    <xf numFmtId="4" fontId="2" fillId="0" borderId="10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Fill="1" applyBorder="1" applyAlignment="1" applyProtection="1">
      <alignment horizontal="center"/>
      <protection locked="0"/>
    </xf>
    <xf numFmtId="0" fontId="6" fillId="0" borderId="8" xfId="0" applyFont="1" applyFill="1" applyBorder="1" applyAlignment="1" applyProtection="1">
      <alignment horizontal="center"/>
      <protection locked="0"/>
    </xf>
    <xf numFmtId="0" fontId="2" fillId="0" borderId="5" xfId="0" applyFont="1" applyBorder="1" applyProtection="1"/>
    <xf numFmtId="4" fontId="6" fillId="0" borderId="10" xfId="0" applyNumberFormat="1" applyFont="1" applyFill="1" applyBorder="1" applyProtection="1">
      <protection locked="0"/>
    </xf>
    <xf numFmtId="4" fontId="6" fillId="0" borderId="12" xfId="0" applyNumberFormat="1" applyFont="1" applyFill="1" applyBorder="1" applyProtection="1">
      <protection locked="0"/>
    </xf>
    <xf numFmtId="4" fontId="2" fillId="0" borderId="11" xfId="0" applyNumberFormat="1" applyFont="1" applyFill="1" applyBorder="1" applyProtection="1">
      <protection locked="0"/>
    </xf>
    <xf numFmtId="4" fontId="6" fillId="0" borderId="11" xfId="0" applyNumberFormat="1" applyFont="1" applyFill="1" applyBorder="1" applyProtection="1">
      <protection locked="0"/>
    </xf>
    <xf numFmtId="4" fontId="2" fillId="0" borderId="12" xfId="0" applyNumberFormat="1" applyFont="1" applyBorder="1" applyProtection="1">
      <protection locked="0"/>
    </xf>
    <xf numFmtId="4" fontId="2" fillId="0" borderId="11" xfId="0" applyNumberFormat="1" applyFont="1" applyBorder="1" applyProtection="1">
      <protection locked="0"/>
    </xf>
    <xf numFmtId="4" fontId="6" fillId="0" borderId="6" xfId="0" applyNumberFormat="1" applyFont="1" applyFill="1" applyBorder="1" applyProtection="1">
      <protection locked="0"/>
    </xf>
    <xf numFmtId="0" fontId="6" fillId="0" borderId="1" xfId="0" applyFont="1" applyFill="1" applyBorder="1" applyAlignment="1" applyProtection="1">
      <alignment horizontal="left"/>
    </xf>
    <xf numFmtId="0" fontId="8" fillId="0" borderId="1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 indent="1"/>
    </xf>
    <xf numFmtId="0" fontId="2" fillId="0" borderId="4" xfId="0" applyFont="1" applyFill="1" applyBorder="1" applyAlignment="1" applyProtection="1">
      <alignment horizontal="left" indent="1"/>
    </xf>
    <xf numFmtId="0" fontId="2" fillId="0" borderId="2" xfId="9" applyFont="1" applyFill="1" applyBorder="1" applyAlignment="1">
      <alignment horizontal="left" vertical="center" indent="1"/>
    </xf>
    <xf numFmtId="0" fontId="2" fillId="0" borderId="3" xfId="0" applyFont="1" applyFill="1" applyBorder="1" applyAlignment="1" applyProtection="1">
      <alignment horizontal="left" indent="1"/>
      <protection locked="0"/>
    </xf>
    <xf numFmtId="0" fontId="0" fillId="0" borderId="0" xfId="0" applyBorder="1" applyAlignment="1" applyProtection="1">
      <alignment horizontal="left" indent="1"/>
      <protection locked="0"/>
    </xf>
    <xf numFmtId="0" fontId="0" fillId="0" borderId="0" xfId="0" applyBorder="1" applyAlignment="1" applyProtection="1">
      <alignment horizontal="left" wrapText="1" indent="1"/>
      <protection locked="0"/>
    </xf>
    <xf numFmtId="0" fontId="2" fillId="0" borderId="0" xfId="0" applyFont="1" applyFill="1" applyBorder="1" applyAlignment="1">
      <alignment horizontal="left" wrapText="1" indent="1"/>
    </xf>
    <xf numFmtId="0" fontId="0" fillId="0" borderId="0" xfId="0" applyBorder="1" applyProtection="1"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4" fontId="6" fillId="2" borderId="10" xfId="9" applyNumberFormat="1" applyFont="1" applyFill="1" applyBorder="1" applyAlignment="1">
      <alignment horizontal="center" vertical="center" wrapText="1"/>
    </xf>
    <xf numFmtId="4" fontId="6" fillId="2" borderId="11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3" borderId="7" xfId="9" applyFont="1" applyFill="1" applyBorder="1" applyAlignment="1" applyProtection="1">
      <alignment horizontal="center" vertical="center" wrapText="1"/>
      <protection locked="0"/>
    </xf>
    <xf numFmtId="0" fontId="6" fillId="3" borderId="8" xfId="9" applyFont="1" applyFill="1" applyBorder="1" applyAlignment="1" applyProtection="1">
      <alignment horizontal="center" vertical="center" wrapText="1"/>
      <protection locked="0"/>
    </xf>
    <xf numFmtId="0" fontId="6" fillId="3" borderId="9" xfId="9" applyFont="1" applyFill="1" applyBorder="1" applyAlignment="1" applyProtection="1">
      <alignment horizontal="center" vertical="center" wrapText="1"/>
      <protection locked="0"/>
    </xf>
    <xf numFmtId="0" fontId="6" fillId="4" borderId="2" xfId="9" applyFont="1" applyFill="1" applyBorder="1" applyAlignment="1">
      <alignment horizontal="center" vertical="center"/>
    </xf>
    <xf numFmtId="0" fontId="6" fillId="4" borderId="7" xfId="9" applyFont="1" applyFill="1" applyBorder="1" applyAlignment="1" applyProtection="1">
      <alignment horizontal="center" vertical="center" wrapText="1"/>
      <protection locked="0"/>
    </xf>
    <xf numFmtId="0" fontId="6" fillId="4" borderId="8" xfId="9" applyFont="1" applyFill="1" applyBorder="1" applyAlignment="1" applyProtection="1">
      <alignment horizontal="center" vertical="center" wrapText="1"/>
      <protection locked="0"/>
    </xf>
    <xf numFmtId="0" fontId="6" fillId="4" borderId="9" xfId="9" applyFont="1" applyFill="1" applyBorder="1" applyAlignment="1" applyProtection="1">
      <alignment horizontal="center" vertical="center" wrapText="1"/>
      <protection locked="0"/>
    </xf>
    <xf numFmtId="4" fontId="6" fillId="4" borderId="10" xfId="9" applyNumberFormat="1" applyFont="1" applyFill="1" applyBorder="1" applyAlignment="1">
      <alignment horizontal="center" vertical="center" wrapText="1"/>
    </xf>
    <xf numFmtId="0" fontId="6" fillId="4" borderId="3" xfId="9" applyFont="1" applyFill="1" applyBorder="1" applyAlignment="1">
      <alignment horizontal="center" vertical="center"/>
    </xf>
    <xf numFmtId="4" fontId="6" fillId="4" borderId="6" xfId="9" applyNumberFormat="1" applyFont="1" applyFill="1" applyBorder="1" applyAlignment="1">
      <alignment horizontal="center" vertical="center" wrapText="1"/>
    </xf>
    <xf numFmtId="4" fontId="6" fillId="4" borderId="11" xfId="9" applyNumberFormat="1" applyFont="1" applyFill="1" applyBorder="1" applyAlignment="1">
      <alignment horizontal="center" vertical="center" wrapText="1"/>
    </xf>
    <xf numFmtId="0" fontId="6" fillId="4" borderId="5" xfId="9" applyFont="1" applyFill="1" applyBorder="1" applyAlignment="1">
      <alignment horizontal="center" vertical="center"/>
    </xf>
    <xf numFmtId="0" fontId="6" fillId="4" borderId="6" xfId="9" applyNumberFormat="1" applyFont="1" applyFill="1" applyBorder="1" applyAlignment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711954</xdr:colOff>
      <xdr:row>1</xdr:row>
      <xdr:rowOff>66674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11954" cy="6953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711954</xdr:colOff>
      <xdr:row>1</xdr:row>
      <xdr:rowOff>66674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11954" cy="6953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711954</xdr:colOff>
      <xdr:row>1</xdr:row>
      <xdr:rowOff>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11954" cy="571500"/>
        </a:xfrm>
        <a:prstGeom prst="rect">
          <a:avLst/>
        </a:prstGeom>
      </xdr:spPr>
    </xdr:pic>
    <xdr:clientData/>
  </xdr:twoCellAnchor>
  <xdr:twoCellAnchor>
    <xdr:from>
      <xdr:col>0</xdr:col>
      <xdr:colOff>333376</xdr:colOff>
      <xdr:row>85</xdr:row>
      <xdr:rowOff>57151</xdr:rowOff>
    </xdr:from>
    <xdr:to>
      <xdr:col>6</xdr:col>
      <xdr:colOff>542925</xdr:colOff>
      <xdr:row>91</xdr:row>
      <xdr:rowOff>19967</xdr:rowOff>
    </xdr:to>
    <xdr:grpSp>
      <xdr:nvGrpSpPr>
        <xdr:cNvPr id="8" name="22 Grupo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pSpPr/>
      </xdr:nvGrpSpPr>
      <xdr:grpSpPr>
        <a:xfrm>
          <a:off x="333376" y="13944601"/>
          <a:ext cx="10048874" cy="820066"/>
          <a:chOff x="-638401" y="4285386"/>
          <a:chExt cx="7544738" cy="1032545"/>
        </a:xfrm>
      </xdr:grpSpPr>
      <xdr:sp macro="" textlink="">
        <xdr:nvSpPr>
          <xdr:cNvPr id="9" name="10 CuadroTexto">
            <a:extLst>
              <a:ext uri="{FF2B5EF4-FFF2-40B4-BE49-F238E27FC236}">
                <a16:creationId xmlns:a16="http://schemas.microsoft.com/office/drawing/2014/main" xmlns="" id="{00000000-0008-0000-0000-00000C000000}"/>
              </a:ext>
            </a:extLst>
          </xdr:cNvPr>
          <xdr:cNvSpPr txBox="1"/>
        </xdr:nvSpPr>
        <xdr:spPr>
          <a:xfrm>
            <a:off x="-638401" y="4331666"/>
            <a:ext cx="3533275" cy="986265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000" b="1"/>
              <a:t>SINDICO MUNICIPAL </a:t>
            </a:r>
          </a:p>
          <a:p>
            <a:pPr algn="ctr"/>
            <a:r>
              <a:rPr lang="es-MX" sz="1000" b="1"/>
              <a:t>C. CARMEN DE LOURDES</a:t>
            </a:r>
            <a:r>
              <a:rPr lang="es-MX" sz="1000" b="1" baseline="0"/>
              <a:t> MIRANDA VARGAS</a:t>
            </a:r>
          </a:p>
          <a:p>
            <a:pPr algn="ctr"/>
            <a:endParaRPr lang="es-MX" sz="1000" b="1" baseline="0"/>
          </a:p>
          <a:p>
            <a:pPr algn="ctr"/>
            <a:endParaRPr lang="es-MX" sz="1000" b="1" baseline="0"/>
          </a:p>
          <a:p>
            <a:pPr algn="ctr"/>
            <a:endParaRPr lang="es-MX" sz="1000" b="1" baseline="0"/>
          </a:p>
          <a:p>
            <a:pPr algn="ctr"/>
            <a:endParaRPr lang="es-MX" sz="1000" b="1" baseline="0"/>
          </a:p>
          <a:p>
            <a:pPr algn="ctr"/>
            <a:endParaRPr lang="es-MX" sz="1000" b="1" baseline="0"/>
          </a:p>
          <a:p>
            <a:pPr algn="ctr"/>
            <a:endParaRPr lang="es-MX" sz="1000" b="1"/>
          </a:p>
          <a:p>
            <a:pPr algn="ctr"/>
            <a:endParaRPr lang="es-MX" sz="1000" b="1"/>
          </a:p>
        </xdr:txBody>
      </xdr:sp>
      <xdr:sp macro="" textlink="">
        <xdr:nvSpPr>
          <xdr:cNvPr id="10" name="12 CuadroTexto">
            <a:extLst>
              <a:ext uri="{FF2B5EF4-FFF2-40B4-BE49-F238E27FC236}">
                <a16:creationId xmlns:a16="http://schemas.microsoft.com/office/drawing/2014/main" xmlns="" id="{00000000-0008-0000-0000-00000E000000}"/>
              </a:ext>
            </a:extLst>
          </xdr:cNvPr>
          <xdr:cNvSpPr txBox="1"/>
        </xdr:nvSpPr>
        <xdr:spPr>
          <a:xfrm>
            <a:off x="3399627" y="4368408"/>
            <a:ext cx="3506710" cy="569980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000" b="1"/>
              <a:t>TESORERO MUNICIPAL</a:t>
            </a:r>
          </a:p>
          <a:p>
            <a:pPr algn="ctr"/>
            <a:r>
              <a:rPr lang="es-MX" sz="1000" b="1"/>
              <a:t>LIC. </a:t>
            </a:r>
            <a:r>
              <a:rPr lang="es-MX" sz="1000" b="1" baseline="0"/>
              <a:t> JESUS EDUARDO ALANIS MOSQUEDA</a:t>
            </a:r>
            <a:endParaRPr lang="es-MX" sz="1000" b="1"/>
          </a:p>
        </xdr:txBody>
      </xdr:sp>
      <xdr:cxnSp macro="">
        <xdr:nvCxnSpPr>
          <xdr:cNvPr id="11" name="5 Conector recto">
            <a:extLst>
              <a:ext uri="{FF2B5EF4-FFF2-40B4-BE49-F238E27FC236}">
                <a16:creationId xmlns:a16="http://schemas.microsoft.com/office/drawing/2014/main" xmlns="" id="{00000000-0008-0000-0000-00000F000000}"/>
              </a:ext>
            </a:extLst>
          </xdr:cNvPr>
          <xdr:cNvCxnSpPr/>
        </xdr:nvCxnSpPr>
        <xdr:spPr>
          <a:xfrm>
            <a:off x="394926" y="4285386"/>
            <a:ext cx="1728192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20 Conector recto">
            <a:extLst>
              <a:ext uri="{FF2B5EF4-FFF2-40B4-BE49-F238E27FC236}">
                <a16:creationId xmlns:a16="http://schemas.microsoft.com/office/drawing/2014/main" xmlns="" id="{00000000-0008-0000-0000-000011000000}"/>
              </a:ext>
            </a:extLst>
          </xdr:cNvPr>
          <xdr:cNvCxnSpPr/>
        </xdr:nvCxnSpPr>
        <xdr:spPr>
          <a:xfrm>
            <a:off x="4279717" y="4392533"/>
            <a:ext cx="1728193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711954</xdr:colOff>
      <xdr:row>1</xdr:row>
      <xdr:rowOff>66674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11954" cy="6953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0"/>
  <sheetViews>
    <sheetView showGridLines="0" workbookViewId="0">
      <selection sqref="A1:G1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50.1" customHeight="1" x14ac:dyDescent="0.2">
      <c r="A1" s="32" t="s">
        <v>129</v>
      </c>
      <c r="B1" s="32"/>
      <c r="C1" s="32"/>
      <c r="D1" s="32"/>
      <c r="E1" s="32"/>
      <c r="F1" s="32"/>
      <c r="G1" s="33"/>
    </row>
    <row r="2" spans="1:8" x14ac:dyDescent="0.2">
      <c r="A2" s="37" t="s">
        <v>51</v>
      </c>
      <c r="B2" s="34" t="s">
        <v>57</v>
      </c>
      <c r="C2" s="32"/>
      <c r="D2" s="32"/>
      <c r="E2" s="32"/>
      <c r="F2" s="33"/>
      <c r="G2" s="35" t="s">
        <v>56</v>
      </c>
    </row>
    <row r="3" spans="1:8" ht="24.95" customHeight="1" x14ac:dyDescent="0.2">
      <c r="A3" s="38"/>
      <c r="B3" s="3" t="s">
        <v>52</v>
      </c>
      <c r="C3" s="3" t="s">
        <v>117</v>
      </c>
      <c r="D3" s="3" t="s">
        <v>53</v>
      </c>
      <c r="E3" s="3" t="s">
        <v>54</v>
      </c>
      <c r="F3" s="3" t="s">
        <v>55</v>
      </c>
      <c r="G3" s="36"/>
    </row>
    <row r="4" spans="1:8" x14ac:dyDescent="0.2">
      <c r="A4" s="39"/>
      <c r="B4" s="4">
        <v>1</v>
      </c>
      <c r="C4" s="4">
        <v>2</v>
      </c>
      <c r="D4" s="4" t="s">
        <v>118</v>
      </c>
      <c r="E4" s="4">
        <v>4</v>
      </c>
      <c r="F4" s="4">
        <v>5</v>
      </c>
      <c r="G4" s="4" t="s">
        <v>119</v>
      </c>
    </row>
    <row r="5" spans="1:8" x14ac:dyDescent="0.2">
      <c r="A5" s="22" t="s">
        <v>58</v>
      </c>
      <c r="B5" s="15">
        <f>SUM(B6:B12)</f>
        <v>105067825.11000001</v>
      </c>
      <c r="C5" s="15">
        <f>SUM(C6:C12)</f>
        <v>400000</v>
      </c>
      <c r="D5" s="15">
        <f>B5+C5</f>
        <v>105467825.11000001</v>
      </c>
      <c r="E5" s="15">
        <f>SUM(E6:E12)</f>
        <v>48227989.620000005</v>
      </c>
      <c r="F5" s="15">
        <f>SUM(F6:F12)</f>
        <v>40966560</v>
      </c>
      <c r="G5" s="15">
        <f>D5-E5</f>
        <v>57239835.49000001</v>
      </c>
    </row>
    <row r="6" spans="1:8" x14ac:dyDescent="0.2">
      <c r="A6" s="24" t="s">
        <v>62</v>
      </c>
      <c r="B6" s="6">
        <v>52353663.719999999</v>
      </c>
      <c r="C6" s="6">
        <v>0</v>
      </c>
      <c r="D6" s="6">
        <f t="shared" ref="D6:D69" si="0">B6+C6</f>
        <v>52353663.719999999</v>
      </c>
      <c r="E6" s="6">
        <v>25162718.390000001</v>
      </c>
      <c r="F6" s="6">
        <v>21075649.969999999</v>
      </c>
      <c r="G6" s="6">
        <f t="shared" ref="G6:G69" si="1">D6-E6</f>
        <v>27190945.329999998</v>
      </c>
      <c r="H6" s="11">
        <v>1100</v>
      </c>
    </row>
    <row r="7" spans="1:8" x14ac:dyDescent="0.2">
      <c r="A7" s="24" t="s">
        <v>63</v>
      </c>
      <c r="B7" s="6">
        <v>15272845.48</v>
      </c>
      <c r="C7" s="6">
        <v>400000</v>
      </c>
      <c r="D7" s="6">
        <f t="shared" si="0"/>
        <v>15672845.48</v>
      </c>
      <c r="E7" s="6">
        <v>10488030.32</v>
      </c>
      <c r="F7" s="6">
        <v>9039974.1799999997</v>
      </c>
      <c r="G7" s="6">
        <f t="shared" si="1"/>
        <v>5184815.16</v>
      </c>
      <c r="H7" s="11">
        <v>1200</v>
      </c>
    </row>
    <row r="8" spans="1:8" x14ac:dyDescent="0.2">
      <c r="A8" s="24" t="s">
        <v>64</v>
      </c>
      <c r="B8" s="6">
        <v>11749888.82</v>
      </c>
      <c r="C8" s="6">
        <v>0</v>
      </c>
      <c r="D8" s="6">
        <f t="shared" si="0"/>
        <v>11749888.82</v>
      </c>
      <c r="E8" s="6">
        <v>490147.28</v>
      </c>
      <c r="F8" s="6">
        <v>433498.13</v>
      </c>
      <c r="G8" s="6">
        <f t="shared" si="1"/>
        <v>11259741.540000001</v>
      </c>
      <c r="H8" s="11">
        <v>1300</v>
      </c>
    </row>
    <row r="9" spans="1:8" x14ac:dyDescent="0.2">
      <c r="A9" s="24" t="s">
        <v>33</v>
      </c>
      <c r="B9" s="6">
        <v>862295</v>
      </c>
      <c r="C9" s="6">
        <v>0</v>
      </c>
      <c r="D9" s="6">
        <f t="shared" si="0"/>
        <v>862295</v>
      </c>
      <c r="E9" s="6">
        <v>331932.65000000002</v>
      </c>
      <c r="F9" s="6">
        <v>331932.65000000002</v>
      </c>
      <c r="G9" s="6">
        <f t="shared" si="1"/>
        <v>530362.35</v>
      </c>
      <c r="H9" s="11">
        <v>1400</v>
      </c>
    </row>
    <row r="10" spans="1:8" x14ac:dyDescent="0.2">
      <c r="A10" s="24" t="s">
        <v>65</v>
      </c>
      <c r="B10" s="6">
        <v>24829132.09</v>
      </c>
      <c r="C10" s="6">
        <v>0</v>
      </c>
      <c r="D10" s="6">
        <f t="shared" si="0"/>
        <v>24829132.09</v>
      </c>
      <c r="E10" s="6">
        <v>11755160.98</v>
      </c>
      <c r="F10" s="6">
        <v>10085505.07</v>
      </c>
      <c r="G10" s="6">
        <f t="shared" si="1"/>
        <v>13073971.109999999</v>
      </c>
      <c r="H10" s="11">
        <v>1500</v>
      </c>
    </row>
    <row r="11" spans="1:8" x14ac:dyDescent="0.2">
      <c r="A11" s="24" t="s">
        <v>34</v>
      </c>
      <c r="B11" s="6">
        <v>0</v>
      </c>
      <c r="C11" s="6">
        <v>0</v>
      </c>
      <c r="D11" s="6">
        <f t="shared" si="0"/>
        <v>0</v>
      </c>
      <c r="E11" s="6">
        <v>0</v>
      </c>
      <c r="F11" s="6">
        <v>0</v>
      </c>
      <c r="G11" s="6">
        <f t="shared" si="1"/>
        <v>0</v>
      </c>
      <c r="H11" s="11">
        <v>1600</v>
      </c>
    </row>
    <row r="12" spans="1:8" x14ac:dyDescent="0.2">
      <c r="A12" s="24" t="s">
        <v>66</v>
      </c>
      <c r="B12" s="6">
        <v>0</v>
      </c>
      <c r="C12" s="6">
        <v>0</v>
      </c>
      <c r="D12" s="6">
        <f t="shared" si="0"/>
        <v>0</v>
      </c>
      <c r="E12" s="6">
        <v>0</v>
      </c>
      <c r="F12" s="6">
        <v>0</v>
      </c>
      <c r="G12" s="6">
        <f t="shared" si="1"/>
        <v>0</v>
      </c>
      <c r="H12" s="11">
        <v>1700</v>
      </c>
    </row>
    <row r="13" spans="1:8" x14ac:dyDescent="0.2">
      <c r="A13" s="22" t="s">
        <v>123</v>
      </c>
      <c r="B13" s="16">
        <f>SUM(B14:B22)</f>
        <v>31191950.300000004</v>
      </c>
      <c r="C13" s="16">
        <f>SUM(C14:C22)</f>
        <v>978622</v>
      </c>
      <c r="D13" s="16">
        <f t="shared" si="0"/>
        <v>32170572.300000004</v>
      </c>
      <c r="E13" s="16">
        <f>SUM(E14:E22)</f>
        <v>15377162.75</v>
      </c>
      <c r="F13" s="16">
        <f>SUM(F14:F22)</f>
        <v>15392647.350000001</v>
      </c>
      <c r="G13" s="16">
        <f t="shared" si="1"/>
        <v>16793409.550000004</v>
      </c>
      <c r="H13" s="23">
        <v>0</v>
      </c>
    </row>
    <row r="14" spans="1:8" x14ac:dyDescent="0.2">
      <c r="A14" s="24" t="s">
        <v>67</v>
      </c>
      <c r="B14" s="6">
        <v>2370949.4500000002</v>
      </c>
      <c r="C14" s="6">
        <v>62200</v>
      </c>
      <c r="D14" s="6">
        <f t="shared" si="0"/>
        <v>2433149.4500000002</v>
      </c>
      <c r="E14" s="6">
        <v>1146149.1499999999</v>
      </c>
      <c r="F14" s="6">
        <v>1147300.45</v>
      </c>
      <c r="G14" s="6">
        <f t="shared" si="1"/>
        <v>1287000.3000000003</v>
      </c>
      <c r="H14" s="11">
        <v>2100</v>
      </c>
    </row>
    <row r="15" spans="1:8" x14ac:dyDescent="0.2">
      <c r="A15" s="24" t="s">
        <v>68</v>
      </c>
      <c r="B15" s="6">
        <v>1508123.32</v>
      </c>
      <c r="C15" s="6">
        <v>188472</v>
      </c>
      <c r="D15" s="6">
        <f t="shared" si="0"/>
        <v>1696595.32</v>
      </c>
      <c r="E15" s="6">
        <v>1024464.72</v>
      </c>
      <c r="F15" s="6">
        <v>1030779.72</v>
      </c>
      <c r="G15" s="6">
        <f t="shared" si="1"/>
        <v>672130.60000000009</v>
      </c>
      <c r="H15" s="11">
        <v>2200</v>
      </c>
    </row>
    <row r="16" spans="1:8" x14ac:dyDescent="0.2">
      <c r="A16" s="24" t="s">
        <v>69</v>
      </c>
      <c r="B16" s="6">
        <v>53403.72</v>
      </c>
      <c r="C16" s="6">
        <v>27650</v>
      </c>
      <c r="D16" s="6">
        <f t="shared" si="0"/>
        <v>81053.72</v>
      </c>
      <c r="E16" s="6">
        <v>21047.040000000001</v>
      </c>
      <c r="F16" s="6">
        <v>21047.040000000001</v>
      </c>
      <c r="G16" s="6">
        <f t="shared" si="1"/>
        <v>60006.68</v>
      </c>
      <c r="H16" s="11">
        <v>2300</v>
      </c>
    </row>
    <row r="17" spans="1:8" x14ac:dyDescent="0.2">
      <c r="A17" s="24" t="s">
        <v>70</v>
      </c>
      <c r="B17" s="6">
        <v>4656659.74</v>
      </c>
      <c r="C17" s="6">
        <v>66400</v>
      </c>
      <c r="D17" s="6">
        <f t="shared" si="0"/>
        <v>4723059.74</v>
      </c>
      <c r="E17" s="6">
        <v>937716.91</v>
      </c>
      <c r="F17" s="6">
        <v>937716.91</v>
      </c>
      <c r="G17" s="6">
        <f t="shared" si="1"/>
        <v>3785342.83</v>
      </c>
      <c r="H17" s="11">
        <v>2400</v>
      </c>
    </row>
    <row r="18" spans="1:8" x14ac:dyDescent="0.2">
      <c r="A18" s="24" t="s">
        <v>71</v>
      </c>
      <c r="B18" s="6">
        <v>9808196.5500000007</v>
      </c>
      <c r="C18" s="6">
        <v>19600</v>
      </c>
      <c r="D18" s="6">
        <f t="shared" si="0"/>
        <v>9827796.5500000007</v>
      </c>
      <c r="E18" s="6">
        <v>4331552.05</v>
      </c>
      <c r="F18" s="6">
        <v>4328723.3499999996</v>
      </c>
      <c r="G18" s="6">
        <f t="shared" si="1"/>
        <v>5496244.5000000009</v>
      </c>
      <c r="H18" s="11">
        <v>2500</v>
      </c>
    </row>
    <row r="19" spans="1:8" x14ac:dyDescent="0.2">
      <c r="A19" s="24" t="s">
        <v>72</v>
      </c>
      <c r="B19" s="6">
        <v>11259777.560000001</v>
      </c>
      <c r="C19" s="6">
        <v>559000</v>
      </c>
      <c r="D19" s="6">
        <f t="shared" si="0"/>
        <v>11818777.560000001</v>
      </c>
      <c r="E19" s="6">
        <v>7464731.2400000002</v>
      </c>
      <c r="F19" s="6">
        <v>7464731.2400000002</v>
      </c>
      <c r="G19" s="6">
        <f t="shared" si="1"/>
        <v>4354046.32</v>
      </c>
      <c r="H19" s="11">
        <v>2600</v>
      </c>
    </row>
    <row r="20" spans="1:8" x14ac:dyDescent="0.2">
      <c r="A20" s="24" t="s">
        <v>73</v>
      </c>
      <c r="B20" s="6">
        <v>1299040.71</v>
      </c>
      <c r="C20" s="6">
        <v>30200</v>
      </c>
      <c r="D20" s="6">
        <f t="shared" si="0"/>
        <v>1329240.71</v>
      </c>
      <c r="E20" s="6">
        <v>363586.31</v>
      </c>
      <c r="F20" s="6">
        <v>374433.31</v>
      </c>
      <c r="G20" s="6">
        <f t="shared" si="1"/>
        <v>965654.39999999991</v>
      </c>
      <c r="H20" s="11">
        <v>2700</v>
      </c>
    </row>
    <row r="21" spans="1:8" x14ac:dyDescent="0.2">
      <c r="A21" s="24" t="s">
        <v>74</v>
      </c>
      <c r="B21" s="6">
        <v>1000</v>
      </c>
      <c r="C21" s="6">
        <v>0</v>
      </c>
      <c r="D21" s="6">
        <f t="shared" si="0"/>
        <v>1000</v>
      </c>
      <c r="E21" s="6">
        <v>0</v>
      </c>
      <c r="F21" s="6">
        <v>0</v>
      </c>
      <c r="G21" s="6">
        <f t="shared" si="1"/>
        <v>1000</v>
      </c>
      <c r="H21" s="11">
        <v>2800</v>
      </c>
    </row>
    <row r="22" spans="1:8" x14ac:dyDescent="0.2">
      <c r="A22" s="24" t="s">
        <v>75</v>
      </c>
      <c r="B22" s="6">
        <v>234799.25</v>
      </c>
      <c r="C22" s="6">
        <v>25100</v>
      </c>
      <c r="D22" s="6">
        <f t="shared" si="0"/>
        <v>259899.25</v>
      </c>
      <c r="E22" s="6">
        <v>87915.33</v>
      </c>
      <c r="F22" s="6">
        <v>87915.33</v>
      </c>
      <c r="G22" s="6">
        <f t="shared" si="1"/>
        <v>171983.91999999998</v>
      </c>
      <c r="H22" s="11">
        <v>2900</v>
      </c>
    </row>
    <row r="23" spans="1:8" x14ac:dyDescent="0.2">
      <c r="A23" s="22" t="s">
        <v>59</v>
      </c>
      <c r="B23" s="16">
        <f>SUM(B24:B32)</f>
        <v>32963999.48</v>
      </c>
      <c r="C23" s="16">
        <f>SUM(C24:C32)</f>
        <v>8507386.0199999996</v>
      </c>
      <c r="D23" s="16">
        <f t="shared" si="0"/>
        <v>41471385.5</v>
      </c>
      <c r="E23" s="16">
        <f>SUM(E24:E32)</f>
        <v>20742511.149999999</v>
      </c>
      <c r="F23" s="16">
        <f>SUM(F24:F32)</f>
        <v>20669721.149999999</v>
      </c>
      <c r="G23" s="16">
        <f t="shared" si="1"/>
        <v>20728874.350000001</v>
      </c>
      <c r="H23" s="23">
        <v>0</v>
      </c>
    </row>
    <row r="24" spans="1:8" x14ac:dyDescent="0.2">
      <c r="A24" s="24" t="s">
        <v>76</v>
      </c>
      <c r="B24" s="6">
        <v>8823718.6699999999</v>
      </c>
      <c r="C24" s="6">
        <v>0</v>
      </c>
      <c r="D24" s="6">
        <f t="shared" si="0"/>
        <v>8823718.6699999999</v>
      </c>
      <c r="E24" s="6">
        <v>5328541.53</v>
      </c>
      <c r="F24" s="6">
        <v>5328541.53</v>
      </c>
      <c r="G24" s="6">
        <f t="shared" si="1"/>
        <v>3495177.1399999997</v>
      </c>
      <c r="H24" s="11">
        <v>3100</v>
      </c>
    </row>
    <row r="25" spans="1:8" x14ac:dyDescent="0.2">
      <c r="A25" s="24" t="s">
        <v>77</v>
      </c>
      <c r="B25" s="6">
        <v>852407.56</v>
      </c>
      <c r="C25" s="6">
        <v>237150</v>
      </c>
      <c r="D25" s="6">
        <f t="shared" si="0"/>
        <v>1089557.56</v>
      </c>
      <c r="E25" s="6">
        <v>415094.4</v>
      </c>
      <c r="F25" s="6">
        <v>415094.4</v>
      </c>
      <c r="G25" s="6">
        <f t="shared" si="1"/>
        <v>674463.16</v>
      </c>
      <c r="H25" s="11">
        <v>3200</v>
      </c>
    </row>
    <row r="26" spans="1:8" x14ac:dyDescent="0.2">
      <c r="A26" s="24" t="s">
        <v>78</v>
      </c>
      <c r="B26" s="6">
        <v>4176456.48</v>
      </c>
      <c r="C26" s="6">
        <v>456100</v>
      </c>
      <c r="D26" s="6">
        <f t="shared" si="0"/>
        <v>4632556.4800000004</v>
      </c>
      <c r="E26" s="6">
        <v>985897.42</v>
      </c>
      <c r="F26" s="6">
        <v>1022727.42</v>
      </c>
      <c r="G26" s="6">
        <f t="shared" si="1"/>
        <v>3646659.0600000005</v>
      </c>
      <c r="H26" s="11">
        <v>3300</v>
      </c>
    </row>
    <row r="27" spans="1:8" x14ac:dyDescent="0.2">
      <c r="A27" s="24" t="s">
        <v>79</v>
      </c>
      <c r="B27" s="6">
        <v>663143</v>
      </c>
      <c r="C27" s="6">
        <v>21000</v>
      </c>
      <c r="D27" s="6">
        <f t="shared" si="0"/>
        <v>684143</v>
      </c>
      <c r="E27" s="6">
        <v>109730.07</v>
      </c>
      <c r="F27" s="6">
        <v>109730.07</v>
      </c>
      <c r="G27" s="6">
        <f t="shared" si="1"/>
        <v>574412.92999999993</v>
      </c>
      <c r="H27" s="11">
        <v>3400</v>
      </c>
    </row>
    <row r="28" spans="1:8" x14ac:dyDescent="0.2">
      <c r="A28" s="24" t="s">
        <v>80</v>
      </c>
      <c r="B28" s="6">
        <v>6444304.3700000001</v>
      </c>
      <c r="C28" s="6">
        <v>75036.02</v>
      </c>
      <c r="D28" s="6">
        <f t="shared" si="0"/>
        <v>6519340.3899999997</v>
      </c>
      <c r="E28" s="6">
        <v>2428066.8199999998</v>
      </c>
      <c r="F28" s="6">
        <v>2316126.8199999998</v>
      </c>
      <c r="G28" s="6">
        <f t="shared" si="1"/>
        <v>4091273.57</v>
      </c>
      <c r="H28" s="11">
        <v>3500</v>
      </c>
    </row>
    <row r="29" spans="1:8" x14ac:dyDescent="0.2">
      <c r="A29" s="24" t="s">
        <v>81</v>
      </c>
      <c r="B29" s="6">
        <v>532207</v>
      </c>
      <c r="C29" s="6">
        <v>0</v>
      </c>
      <c r="D29" s="6">
        <f t="shared" si="0"/>
        <v>532207</v>
      </c>
      <c r="E29" s="6">
        <v>72023.28</v>
      </c>
      <c r="F29" s="6">
        <v>72023.28</v>
      </c>
      <c r="G29" s="6">
        <f t="shared" si="1"/>
        <v>460183.72</v>
      </c>
      <c r="H29" s="11">
        <v>3600</v>
      </c>
    </row>
    <row r="30" spans="1:8" x14ac:dyDescent="0.2">
      <c r="A30" s="24" t="s">
        <v>82</v>
      </c>
      <c r="B30" s="6">
        <v>217539.54</v>
      </c>
      <c r="C30" s="6">
        <v>10500</v>
      </c>
      <c r="D30" s="6">
        <f t="shared" si="0"/>
        <v>228039.54</v>
      </c>
      <c r="E30" s="6">
        <v>15837.7</v>
      </c>
      <c r="F30" s="6">
        <v>15837.7</v>
      </c>
      <c r="G30" s="6">
        <f t="shared" si="1"/>
        <v>212201.84</v>
      </c>
      <c r="H30" s="11">
        <v>3700</v>
      </c>
    </row>
    <row r="31" spans="1:8" x14ac:dyDescent="0.2">
      <c r="A31" s="24" t="s">
        <v>83</v>
      </c>
      <c r="B31" s="6">
        <v>4949281.5</v>
      </c>
      <c r="C31" s="6">
        <v>7637600</v>
      </c>
      <c r="D31" s="6">
        <f t="shared" si="0"/>
        <v>12586881.5</v>
      </c>
      <c r="E31" s="6">
        <v>8776419.8599999994</v>
      </c>
      <c r="F31" s="6">
        <v>8778739.8599999994</v>
      </c>
      <c r="G31" s="6">
        <f t="shared" si="1"/>
        <v>3810461.6400000006</v>
      </c>
      <c r="H31" s="11">
        <v>3800</v>
      </c>
    </row>
    <row r="32" spans="1:8" x14ac:dyDescent="0.2">
      <c r="A32" s="24" t="s">
        <v>18</v>
      </c>
      <c r="B32" s="6">
        <v>6304941.3600000003</v>
      </c>
      <c r="C32" s="6">
        <v>70000</v>
      </c>
      <c r="D32" s="6">
        <f t="shared" si="0"/>
        <v>6374941.3600000003</v>
      </c>
      <c r="E32" s="6">
        <v>2610900.0699999998</v>
      </c>
      <c r="F32" s="6">
        <v>2610900.0699999998</v>
      </c>
      <c r="G32" s="6">
        <f t="shared" si="1"/>
        <v>3764041.2900000005</v>
      </c>
      <c r="H32" s="11">
        <v>3900</v>
      </c>
    </row>
    <row r="33" spans="1:8" x14ac:dyDescent="0.2">
      <c r="A33" s="22" t="s">
        <v>124</v>
      </c>
      <c r="B33" s="16">
        <f>SUM(B34:B42)</f>
        <v>23474975.34</v>
      </c>
      <c r="C33" s="16">
        <f>SUM(C34:C42)</f>
        <v>249365.12</v>
      </c>
      <c r="D33" s="16">
        <f t="shared" si="0"/>
        <v>23724340.460000001</v>
      </c>
      <c r="E33" s="16">
        <f>SUM(E34:E42)</f>
        <v>13141627.01</v>
      </c>
      <c r="F33" s="16">
        <f>SUM(F34:F42)</f>
        <v>13169939.889999999</v>
      </c>
      <c r="G33" s="16">
        <f t="shared" si="1"/>
        <v>10582713.450000001</v>
      </c>
      <c r="H33" s="23">
        <v>0</v>
      </c>
    </row>
    <row r="34" spans="1:8" x14ac:dyDescent="0.2">
      <c r="A34" s="24" t="s">
        <v>84</v>
      </c>
      <c r="B34" s="6">
        <v>10957672.109999999</v>
      </c>
      <c r="C34" s="6">
        <v>0</v>
      </c>
      <c r="D34" s="6">
        <f t="shared" si="0"/>
        <v>10957672.109999999</v>
      </c>
      <c r="E34" s="6">
        <v>6728593.1200000001</v>
      </c>
      <c r="F34" s="6">
        <v>6728593.1200000001</v>
      </c>
      <c r="G34" s="6">
        <f t="shared" si="1"/>
        <v>4229078.9899999993</v>
      </c>
      <c r="H34" s="11">
        <v>4100</v>
      </c>
    </row>
    <row r="35" spans="1:8" x14ac:dyDescent="0.2">
      <c r="A35" s="24" t="s">
        <v>85</v>
      </c>
      <c r="B35" s="6">
        <v>0</v>
      </c>
      <c r="C35" s="6">
        <v>0</v>
      </c>
      <c r="D35" s="6">
        <f t="shared" si="0"/>
        <v>0</v>
      </c>
      <c r="E35" s="6">
        <v>0</v>
      </c>
      <c r="F35" s="6">
        <v>0</v>
      </c>
      <c r="G35" s="6">
        <f t="shared" si="1"/>
        <v>0</v>
      </c>
      <c r="H35" s="11">
        <v>4200</v>
      </c>
    </row>
    <row r="36" spans="1:8" x14ac:dyDescent="0.2">
      <c r="A36" s="24" t="s">
        <v>86</v>
      </c>
      <c r="B36" s="6">
        <v>0</v>
      </c>
      <c r="C36" s="6">
        <v>0</v>
      </c>
      <c r="D36" s="6">
        <f t="shared" si="0"/>
        <v>0</v>
      </c>
      <c r="E36" s="6">
        <v>0</v>
      </c>
      <c r="F36" s="6">
        <v>0</v>
      </c>
      <c r="G36" s="6">
        <f t="shared" si="1"/>
        <v>0</v>
      </c>
      <c r="H36" s="11">
        <v>4300</v>
      </c>
    </row>
    <row r="37" spans="1:8" x14ac:dyDescent="0.2">
      <c r="A37" s="24" t="s">
        <v>87</v>
      </c>
      <c r="B37" s="6">
        <v>9940601.2300000004</v>
      </c>
      <c r="C37" s="6">
        <v>249365.12</v>
      </c>
      <c r="D37" s="6">
        <f t="shared" si="0"/>
        <v>10189966.35</v>
      </c>
      <c r="E37" s="6">
        <v>4887210.63</v>
      </c>
      <c r="F37" s="6">
        <v>4916483.33</v>
      </c>
      <c r="G37" s="6">
        <f t="shared" si="1"/>
        <v>5302755.72</v>
      </c>
      <c r="H37" s="11">
        <v>4400</v>
      </c>
    </row>
    <row r="38" spans="1:8" x14ac:dyDescent="0.2">
      <c r="A38" s="24" t="s">
        <v>39</v>
      </c>
      <c r="B38" s="6">
        <v>2576702</v>
      </c>
      <c r="C38" s="6">
        <v>0</v>
      </c>
      <c r="D38" s="6">
        <f t="shared" si="0"/>
        <v>2576702</v>
      </c>
      <c r="E38" s="6">
        <v>1525823.26</v>
      </c>
      <c r="F38" s="6">
        <v>1524863.44</v>
      </c>
      <c r="G38" s="6">
        <f t="shared" si="1"/>
        <v>1050878.74</v>
      </c>
      <c r="H38" s="11">
        <v>4500</v>
      </c>
    </row>
    <row r="39" spans="1:8" x14ac:dyDescent="0.2">
      <c r="A39" s="24" t="s">
        <v>88</v>
      </c>
      <c r="B39" s="6">
        <v>0</v>
      </c>
      <c r="C39" s="6">
        <v>0</v>
      </c>
      <c r="D39" s="6">
        <f t="shared" si="0"/>
        <v>0</v>
      </c>
      <c r="E39" s="6">
        <v>0</v>
      </c>
      <c r="F39" s="6">
        <v>0</v>
      </c>
      <c r="G39" s="6">
        <f t="shared" si="1"/>
        <v>0</v>
      </c>
      <c r="H39" s="11">
        <v>4600</v>
      </c>
    </row>
    <row r="40" spans="1:8" x14ac:dyDescent="0.2">
      <c r="A40" s="24" t="s">
        <v>89</v>
      </c>
      <c r="B40" s="6">
        <v>0</v>
      </c>
      <c r="C40" s="6">
        <v>0</v>
      </c>
      <c r="D40" s="6">
        <f t="shared" si="0"/>
        <v>0</v>
      </c>
      <c r="E40" s="6">
        <v>0</v>
      </c>
      <c r="F40" s="6">
        <v>0</v>
      </c>
      <c r="G40" s="6">
        <f t="shared" si="1"/>
        <v>0</v>
      </c>
      <c r="H40" s="11">
        <v>4700</v>
      </c>
    </row>
    <row r="41" spans="1:8" x14ac:dyDescent="0.2">
      <c r="A41" s="24" t="s">
        <v>35</v>
      </c>
      <c r="B41" s="6">
        <v>0</v>
      </c>
      <c r="C41" s="6">
        <v>0</v>
      </c>
      <c r="D41" s="6">
        <f t="shared" si="0"/>
        <v>0</v>
      </c>
      <c r="E41" s="6">
        <v>0</v>
      </c>
      <c r="F41" s="6">
        <v>0</v>
      </c>
      <c r="G41" s="6">
        <f t="shared" si="1"/>
        <v>0</v>
      </c>
      <c r="H41" s="11">
        <v>4800</v>
      </c>
    </row>
    <row r="42" spans="1:8" x14ac:dyDescent="0.2">
      <c r="A42" s="24" t="s">
        <v>90</v>
      </c>
      <c r="B42" s="6">
        <v>0</v>
      </c>
      <c r="C42" s="6">
        <v>0</v>
      </c>
      <c r="D42" s="6">
        <f t="shared" si="0"/>
        <v>0</v>
      </c>
      <c r="E42" s="6">
        <v>0</v>
      </c>
      <c r="F42" s="6">
        <v>0</v>
      </c>
      <c r="G42" s="6">
        <f t="shared" si="1"/>
        <v>0</v>
      </c>
      <c r="H42" s="11">
        <v>4900</v>
      </c>
    </row>
    <row r="43" spans="1:8" x14ac:dyDescent="0.2">
      <c r="A43" s="22" t="s">
        <v>125</v>
      </c>
      <c r="B43" s="16">
        <f>SUM(B44:B52)</f>
        <v>1964049.77</v>
      </c>
      <c r="C43" s="16">
        <f>SUM(C44:C52)</f>
        <v>219100</v>
      </c>
      <c r="D43" s="16">
        <f t="shared" si="0"/>
        <v>2183149.77</v>
      </c>
      <c r="E43" s="16">
        <f>SUM(E44:E52)</f>
        <v>308243.57</v>
      </c>
      <c r="F43" s="16">
        <f>SUM(F44:F52)</f>
        <v>308243.57</v>
      </c>
      <c r="G43" s="16">
        <f t="shared" si="1"/>
        <v>1874906.2</v>
      </c>
      <c r="H43" s="23">
        <v>0</v>
      </c>
    </row>
    <row r="44" spans="1:8" x14ac:dyDescent="0.2">
      <c r="A44" s="5" t="s">
        <v>91</v>
      </c>
      <c r="B44" s="6">
        <v>922636.58</v>
      </c>
      <c r="C44" s="6">
        <v>105000</v>
      </c>
      <c r="D44" s="6">
        <f t="shared" si="0"/>
        <v>1027636.58</v>
      </c>
      <c r="E44" s="6">
        <v>197523.43</v>
      </c>
      <c r="F44" s="6">
        <v>197523.43</v>
      </c>
      <c r="G44" s="6">
        <f t="shared" si="1"/>
        <v>830113.14999999991</v>
      </c>
      <c r="H44" s="11">
        <v>5100</v>
      </c>
    </row>
    <row r="45" spans="1:8" x14ac:dyDescent="0.2">
      <c r="A45" s="24" t="s">
        <v>92</v>
      </c>
      <c r="B45" s="6">
        <v>33284.160000000003</v>
      </c>
      <c r="C45" s="6">
        <v>57000</v>
      </c>
      <c r="D45" s="6">
        <f t="shared" si="0"/>
        <v>90284.160000000003</v>
      </c>
      <c r="E45" s="6">
        <v>55267.5</v>
      </c>
      <c r="F45" s="6">
        <v>55267.5</v>
      </c>
      <c r="G45" s="6">
        <f t="shared" si="1"/>
        <v>35016.660000000003</v>
      </c>
      <c r="H45" s="11">
        <v>5200</v>
      </c>
    </row>
    <row r="46" spans="1:8" x14ac:dyDescent="0.2">
      <c r="A46" s="24" t="s">
        <v>93</v>
      </c>
      <c r="B46" s="6">
        <v>0</v>
      </c>
      <c r="C46" s="6">
        <v>0</v>
      </c>
      <c r="D46" s="6">
        <f t="shared" si="0"/>
        <v>0</v>
      </c>
      <c r="E46" s="6">
        <v>0</v>
      </c>
      <c r="F46" s="6">
        <v>0</v>
      </c>
      <c r="G46" s="6">
        <f t="shared" si="1"/>
        <v>0</v>
      </c>
      <c r="H46" s="11">
        <v>5300</v>
      </c>
    </row>
    <row r="47" spans="1:8" x14ac:dyDescent="0.2">
      <c r="A47" s="24" t="s">
        <v>94</v>
      </c>
      <c r="B47" s="6">
        <v>758800</v>
      </c>
      <c r="C47" s="6">
        <v>0</v>
      </c>
      <c r="D47" s="6">
        <f t="shared" si="0"/>
        <v>758800</v>
      </c>
      <c r="E47" s="6">
        <v>0</v>
      </c>
      <c r="F47" s="6">
        <v>0</v>
      </c>
      <c r="G47" s="6">
        <f t="shared" si="1"/>
        <v>758800</v>
      </c>
      <c r="H47" s="11">
        <v>5400</v>
      </c>
    </row>
    <row r="48" spans="1:8" x14ac:dyDescent="0.2">
      <c r="A48" s="24" t="s">
        <v>95</v>
      </c>
      <c r="B48" s="6">
        <v>0</v>
      </c>
      <c r="C48" s="6">
        <v>0</v>
      </c>
      <c r="D48" s="6">
        <f t="shared" si="0"/>
        <v>0</v>
      </c>
      <c r="E48" s="6">
        <v>0</v>
      </c>
      <c r="F48" s="6">
        <v>0</v>
      </c>
      <c r="G48" s="6">
        <f t="shared" si="1"/>
        <v>0</v>
      </c>
      <c r="H48" s="11">
        <v>5500</v>
      </c>
    </row>
    <row r="49" spans="1:8" x14ac:dyDescent="0.2">
      <c r="A49" s="24" t="s">
        <v>96</v>
      </c>
      <c r="B49" s="6">
        <v>244968.66</v>
      </c>
      <c r="C49" s="6">
        <v>57100</v>
      </c>
      <c r="D49" s="6">
        <f t="shared" si="0"/>
        <v>302068.66000000003</v>
      </c>
      <c r="E49" s="6">
        <v>55452.639999999999</v>
      </c>
      <c r="F49" s="6">
        <v>55452.639999999999</v>
      </c>
      <c r="G49" s="6">
        <f t="shared" si="1"/>
        <v>246616.02000000002</v>
      </c>
      <c r="H49" s="11">
        <v>5600</v>
      </c>
    </row>
    <row r="50" spans="1:8" x14ac:dyDescent="0.2">
      <c r="A50" s="24" t="s">
        <v>97</v>
      </c>
      <c r="B50" s="6">
        <v>0</v>
      </c>
      <c r="C50" s="6">
        <v>0</v>
      </c>
      <c r="D50" s="6">
        <f t="shared" si="0"/>
        <v>0</v>
      </c>
      <c r="E50" s="6">
        <v>0</v>
      </c>
      <c r="F50" s="6">
        <v>0</v>
      </c>
      <c r="G50" s="6">
        <f t="shared" si="1"/>
        <v>0</v>
      </c>
      <c r="H50" s="11">
        <v>5700</v>
      </c>
    </row>
    <row r="51" spans="1:8" x14ac:dyDescent="0.2">
      <c r="A51" s="24" t="s">
        <v>98</v>
      </c>
      <c r="B51" s="6">
        <v>0</v>
      </c>
      <c r="C51" s="6">
        <v>0</v>
      </c>
      <c r="D51" s="6">
        <f t="shared" si="0"/>
        <v>0</v>
      </c>
      <c r="E51" s="6">
        <v>0</v>
      </c>
      <c r="F51" s="6">
        <v>0</v>
      </c>
      <c r="G51" s="6">
        <f t="shared" si="1"/>
        <v>0</v>
      </c>
      <c r="H51" s="11">
        <v>5800</v>
      </c>
    </row>
    <row r="52" spans="1:8" x14ac:dyDescent="0.2">
      <c r="A52" s="24" t="s">
        <v>99</v>
      </c>
      <c r="B52" s="6">
        <v>4360.37</v>
      </c>
      <c r="C52" s="6">
        <v>0</v>
      </c>
      <c r="D52" s="6">
        <f t="shared" si="0"/>
        <v>4360.37</v>
      </c>
      <c r="E52" s="6">
        <v>0</v>
      </c>
      <c r="F52" s="6">
        <v>0</v>
      </c>
      <c r="G52" s="6">
        <f t="shared" si="1"/>
        <v>4360.37</v>
      </c>
      <c r="H52" s="11">
        <v>5900</v>
      </c>
    </row>
    <row r="53" spans="1:8" x14ac:dyDescent="0.2">
      <c r="A53" s="22" t="s">
        <v>60</v>
      </c>
      <c r="B53" s="16">
        <f>SUM(B54:B56)</f>
        <v>19420000</v>
      </c>
      <c r="C53" s="16">
        <f>SUM(C54:C56)</f>
        <v>24335786.210000001</v>
      </c>
      <c r="D53" s="16">
        <f t="shared" si="0"/>
        <v>43755786.210000001</v>
      </c>
      <c r="E53" s="16">
        <f>SUM(E54:E56)</f>
        <v>16831141.469999999</v>
      </c>
      <c r="F53" s="16">
        <f>SUM(F54:F56)</f>
        <v>16831141.469999999</v>
      </c>
      <c r="G53" s="16">
        <f t="shared" si="1"/>
        <v>26924644.740000002</v>
      </c>
      <c r="H53" s="23">
        <v>0</v>
      </c>
    </row>
    <row r="54" spans="1:8" x14ac:dyDescent="0.2">
      <c r="A54" s="24" t="s">
        <v>100</v>
      </c>
      <c r="B54" s="6">
        <v>19420000</v>
      </c>
      <c r="C54" s="6">
        <v>24335786.210000001</v>
      </c>
      <c r="D54" s="6">
        <f t="shared" si="0"/>
        <v>43755786.210000001</v>
      </c>
      <c r="E54" s="6">
        <v>16831141.469999999</v>
      </c>
      <c r="F54" s="6">
        <v>16831141.469999999</v>
      </c>
      <c r="G54" s="6">
        <f t="shared" si="1"/>
        <v>26924644.740000002</v>
      </c>
      <c r="H54" s="11">
        <v>6100</v>
      </c>
    </row>
    <row r="55" spans="1:8" x14ac:dyDescent="0.2">
      <c r="A55" s="24" t="s">
        <v>101</v>
      </c>
      <c r="B55" s="6">
        <v>0</v>
      </c>
      <c r="C55" s="6">
        <v>0</v>
      </c>
      <c r="D55" s="6">
        <f t="shared" si="0"/>
        <v>0</v>
      </c>
      <c r="E55" s="6">
        <v>0</v>
      </c>
      <c r="F55" s="6">
        <v>0</v>
      </c>
      <c r="G55" s="6">
        <f t="shared" si="1"/>
        <v>0</v>
      </c>
      <c r="H55" s="11">
        <v>6200</v>
      </c>
    </row>
    <row r="56" spans="1:8" x14ac:dyDescent="0.2">
      <c r="A56" s="24" t="s">
        <v>102</v>
      </c>
      <c r="B56" s="6">
        <v>0</v>
      </c>
      <c r="C56" s="6">
        <v>0</v>
      </c>
      <c r="D56" s="6">
        <f t="shared" si="0"/>
        <v>0</v>
      </c>
      <c r="E56" s="6">
        <v>0</v>
      </c>
      <c r="F56" s="6">
        <v>0</v>
      </c>
      <c r="G56" s="6">
        <f t="shared" si="1"/>
        <v>0</v>
      </c>
      <c r="H56" s="11">
        <v>6300</v>
      </c>
    </row>
    <row r="57" spans="1:8" x14ac:dyDescent="0.2">
      <c r="A57" s="22" t="s">
        <v>126</v>
      </c>
      <c r="B57" s="16">
        <f>SUM(B58:B64)</f>
        <v>0</v>
      </c>
      <c r="C57" s="16">
        <f>SUM(C58:C64)</f>
        <v>0</v>
      </c>
      <c r="D57" s="16">
        <f t="shared" si="0"/>
        <v>0</v>
      </c>
      <c r="E57" s="16">
        <f>SUM(E58:E64)</f>
        <v>0</v>
      </c>
      <c r="F57" s="16">
        <f>SUM(F58:F64)</f>
        <v>0</v>
      </c>
      <c r="G57" s="16">
        <f t="shared" si="1"/>
        <v>0</v>
      </c>
      <c r="H57" s="23">
        <v>0</v>
      </c>
    </row>
    <row r="58" spans="1:8" x14ac:dyDescent="0.2">
      <c r="A58" s="24" t="s">
        <v>103</v>
      </c>
      <c r="B58" s="6">
        <v>0</v>
      </c>
      <c r="C58" s="6">
        <v>0</v>
      </c>
      <c r="D58" s="6">
        <f t="shared" si="0"/>
        <v>0</v>
      </c>
      <c r="E58" s="6">
        <v>0</v>
      </c>
      <c r="F58" s="6">
        <v>0</v>
      </c>
      <c r="G58" s="6">
        <f t="shared" si="1"/>
        <v>0</v>
      </c>
      <c r="H58" s="11">
        <v>7100</v>
      </c>
    </row>
    <row r="59" spans="1:8" x14ac:dyDescent="0.2">
      <c r="A59" s="24" t="s">
        <v>104</v>
      </c>
      <c r="B59" s="6">
        <v>0</v>
      </c>
      <c r="C59" s="6">
        <v>0</v>
      </c>
      <c r="D59" s="6">
        <f t="shared" si="0"/>
        <v>0</v>
      </c>
      <c r="E59" s="6">
        <v>0</v>
      </c>
      <c r="F59" s="6">
        <v>0</v>
      </c>
      <c r="G59" s="6">
        <f t="shared" si="1"/>
        <v>0</v>
      </c>
      <c r="H59" s="11">
        <v>7200</v>
      </c>
    </row>
    <row r="60" spans="1:8" x14ac:dyDescent="0.2">
      <c r="A60" s="24" t="s">
        <v>105</v>
      </c>
      <c r="B60" s="6">
        <v>0</v>
      </c>
      <c r="C60" s="6">
        <v>0</v>
      </c>
      <c r="D60" s="6">
        <f t="shared" si="0"/>
        <v>0</v>
      </c>
      <c r="E60" s="6">
        <v>0</v>
      </c>
      <c r="F60" s="6">
        <v>0</v>
      </c>
      <c r="G60" s="6">
        <f t="shared" si="1"/>
        <v>0</v>
      </c>
      <c r="H60" s="11">
        <v>7300</v>
      </c>
    </row>
    <row r="61" spans="1:8" x14ac:dyDescent="0.2">
      <c r="A61" s="24" t="s">
        <v>106</v>
      </c>
      <c r="B61" s="6">
        <v>0</v>
      </c>
      <c r="C61" s="6">
        <v>0</v>
      </c>
      <c r="D61" s="6">
        <f t="shared" si="0"/>
        <v>0</v>
      </c>
      <c r="E61" s="6">
        <v>0</v>
      </c>
      <c r="F61" s="6">
        <v>0</v>
      </c>
      <c r="G61" s="6">
        <f t="shared" si="1"/>
        <v>0</v>
      </c>
      <c r="H61" s="11">
        <v>7400</v>
      </c>
    </row>
    <row r="62" spans="1:8" x14ac:dyDescent="0.2">
      <c r="A62" s="24" t="s">
        <v>107</v>
      </c>
      <c r="B62" s="6">
        <v>0</v>
      </c>
      <c r="C62" s="6">
        <v>0</v>
      </c>
      <c r="D62" s="6">
        <f t="shared" si="0"/>
        <v>0</v>
      </c>
      <c r="E62" s="6">
        <v>0</v>
      </c>
      <c r="F62" s="6">
        <v>0</v>
      </c>
      <c r="G62" s="6">
        <f t="shared" si="1"/>
        <v>0</v>
      </c>
      <c r="H62" s="11">
        <v>7500</v>
      </c>
    </row>
    <row r="63" spans="1:8" x14ac:dyDescent="0.2">
      <c r="A63" s="24" t="s">
        <v>108</v>
      </c>
      <c r="B63" s="6">
        <v>0</v>
      </c>
      <c r="C63" s="6">
        <v>0</v>
      </c>
      <c r="D63" s="6">
        <f t="shared" si="0"/>
        <v>0</v>
      </c>
      <c r="E63" s="6">
        <v>0</v>
      </c>
      <c r="F63" s="6">
        <v>0</v>
      </c>
      <c r="G63" s="6">
        <f t="shared" si="1"/>
        <v>0</v>
      </c>
      <c r="H63" s="11">
        <v>7600</v>
      </c>
    </row>
    <row r="64" spans="1:8" x14ac:dyDescent="0.2">
      <c r="A64" s="24" t="s">
        <v>109</v>
      </c>
      <c r="B64" s="6">
        <v>0</v>
      </c>
      <c r="C64" s="6">
        <v>0</v>
      </c>
      <c r="D64" s="6">
        <f t="shared" si="0"/>
        <v>0</v>
      </c>
      <c r="E64" s="6">
        <v>0</v>
      </c>
      <c r="F64" s="6">
        <v>0</v>
      </c>
      <c r="G64" s="6">
        <f t="shared" si="1"/>
        <v>0</v>
      </c>
      <c r="H64" s="11">
        <v>7900</v>
      </c>
    </row>
    <row r="65" spans="1:8" x14ac:dyDescent="0.2">
      <c r="A65" s="22" t="s">
        <v>127</v>
      </c>
      <c r="B65" s="16">
        <f>SUM(B66:B68)</f>
        <v>1459400</v>
      </c>
      <c r="C65" s="16">
        <f>SUM(C66:C68)</f>
        <v>0</v>
      </c>
      <c r="D65" s="16">
        <f t="shared" si="0"/>
        <v>1459400</v>
      </c>
      <c r="E65" s="16">
        <f>SUM(E66:E68)</f>
        <v>91000</v>
      </c>
      <c r="F65" s="16">
        <f>SUM(F66:F68)</f>
        <v>91000</v>
      </c>
      <c r="G65" s="16">
        <f t="shared" si="1"/>
        <v>1368400</v>
      </c>
      <c r="H65" s="23">
        <v>0</v>
      </c>
    </row>
    <row r="66" spans="1:8" x14ac:dyDescent="0.2">
      <c r="A66" s="24" t="s">
        <v>36</v>
      </c>
      <c r="B66" s="6">
        <v>0</v>
      </c>
      <c r="C66" s="6">
        <v>0</v>
      </c>
      <c r="D66" s="6">
        <f t="shared" si="0"/>
        <v>0</v>
      </c>
      <c r="E66" s="6">
        <v>0</v>
      </c>
      <c r="F66" s="6">
        <v>0</v>
      </c>
      <c r="G66" s="6">
        <f t="shared" si="1"/>
        <v>0</v>
      </c>
      <c r="H66" s="11">
        <v>8100</v>
      </c>
    </row>
    <row r="67" spans="1:8" x14ac:dyDescent="0.2">
      <c r="A67" s="24" t="s">
        <v>37</v>
      </c>
      <c r="B67" s="6">
        <v>0</v>
      </c>
      <c r="C67" s="6">
        <v>0</v>
      </c>
      <c r="D67" s="6">
        <f t="shared" si="0"/>
        <v>0</v>
      </c>
      <c r="E67" s="6">
        <v>0</v>
      </c>
      <c r="F67" s="6">
        <v>0</v>
      </c>
      <c r="G67" s="6">
        <f t="shared" si="1"/>
        <v>0</v>
      </c>
      <c r="H67" s="11">
        <v>8300</v>
      </c>
    </row>
    <row r="68" spans="1:8" x14ac:dyDescent="0.2">
      <c r="A68" s="24" t="s">
        <v>38</v>
      </c>
      <c r="B68" s="6">
        <v>1459400</v>
      </c>
      <c r="C68" s="6">
        <v>0</v>
      </c>
      <c r="D68" s="6">
        <f t="shared" si="0"/>
        <v>1459400</v>
      </c>
      <c r="E68" s="6">
        <v>91000</v>
      </c>
      <c r="F68" s="6">
        <v>91000</v>
      </c>
      <c r="G68" s="6">
        <f t="shared" si="1"/>
        <v>1368400</v>
      </c>
      <c r="H68" s="11">
        <v>8500</v>
      </c>
    </row>
    <row r="69" spans="1:8" x14ac:dyDescent="0.2">
      <c r="A69" s="22" t="s">
        <v>61</v>
      </c>
      <c r="B69" s="16">
        <f>SUM(B70:B76)</f>
        <v>9700000</v>
      </c>
      <c r="C69" s="16">
        <f>SUM(C70:C76)</f>
        <v>150000</v>
      </c>
      <c r="D69" s="16">
        <f t="shared" si="0"/>
        <v>9850000</v>
      </c>
      <c r="E69" s="16">
        <f>SUM(E70:E76)</f>
        <v>5741882.6699999999</v>
      </c>
      <c r="F69" s="16">
        <f>SUM(F70:F76)</f>
        <v>5741882.6699999999</v>
      </c>
      <c r="G69" s="16">
        <f t="shared" si="1"/>
        <v>4108117.33</v>
      </c>
      <c r="H69" s="23">
        <v>0</v>
      </c>
    </row>
    <row r="70" spans="1:8" x14ac:dyDescent="0.2">
      <c r="A70" s="24" t="s">
        <v>110</v>
      </c>
      <c r="B70" s="6">
        <v>9500000</v>
      </c>
      <c r="C70" s="6">
        <v>0</v>
      </c>
      <c r="D70" s="6">
        <f t="shared" ref="D70:D76" si="2">B70+C70</f>
        <v>9500000</v>
      </c>
      <c r="E70" s="6">
        <v>5500000</v>
      </c>
      <c r="F70" s="6">
        <v>5500000</v>
      </c>
      <c r="G70" s="6">
        <f t="shared" ref="G70:G76" si="3">D70-E70</f>
        <v>4000000</v>
      </c>
      <c r="H70" s="11">
        <v>9100</v>
      </c>
    </row>
    <row r="71" spans="1:8" x14ac:dyDescent="0.2">
      <c r="A71" s="24" t="s">
        <v>111</v>
      </c>
      <c r="B71" s="6">
        <v>200000</v>
      </c>
      <c r="C71" s="6">
        <v>150000</v>
      </c>
      <c r="D71" s="6">
        <f t="shared" si="2"/>
        <v>350000</v>
      </c>
      <c r="E71" s="6">
        <v>241882.67</v>
      </c>
      <c r="F71" s="6">
        <v>241882.67</v>
      </c>
      <c r="G71" s="6">
        <f t="shared" si="3"/>
        <v>108117.32999999999</v>
      </c>
      <c r="H71" s="11">
        <v>9200</v>
      </c>
    </row>
    <row r="72" spans="1:8" x14ac:dyDescent="0.2">
      <c r="A72" s="24" t="s">
        <v>112</v>
      </c>
      <c r="B72" s="6">
        <v>0</v>
      </c>
      <c r="C72" s="6">
        <v>0</v>
      </c>
      <c r="D72" s="6">
        <f t="shared" si="2"/>
        <v>0</v>
      </c>
      <c r="E72" s="6">
        <v>0</v>
      </c>
      <c r="F72" s="6">
        <v>0</v>
      </c>
      <c r="G72" s="6">
        <f t="shared" si="3"/>
        <v>0</v>
      </c>
      <c r="H72" s="11">
        <v>9300</v>
      </c>
    </row>
    <row r="73" spans="1:8" x14ac:dyDescent="0.2">
      <c r="A73" s="24" t="s">
        <v>113</v>
      </c>
      <c r="B73" s="6">
        <v>0</v>
      </c>
      <c r="C73" s="6">
        <v>0</v>
      </c>
      <c r="D73" s="6">
        <f t="shared" si="2"/>
        <v>0</v>
      </c>
      <c r="E73" s="6">
        <v>0</v>
      </c>
      <c r="F73" s="6">
        <v>0</v>
      </c>
      <c r="G73" s="6">
        <f t="shared" si="3"/>
        <v>0</v>
      </c>
      <c r="H73" s="11">
        <v>9400</v>
      </c>
    </row>
    <row r="74" spans="1:8" x14ac:dyDescent="0.2">
      <c r="A74" s="24" t="s">
        <v>114</v>
      </c>
      <c r="B74" s="6">
        <v>0</v>
      </c>
      <c r="C74" s="6">
        <v>0</v>
      </c>
      <c r="D74" s="6">
        <f t="shared" si="2"/>
        <v>0</v>
      </c>
      <c r="E74" s="6">
        <v>0</v>
      </c>
      <c r="F74" s="6">
        <v>0</v>
      </c>
      <c r="G74" s="6">
        <f t="shared" si="3"/>
        <v>0</v>
      </c>
      <c r="H74" s="11">
        <v>9500</v>
      </c>
    </row>
    <row r="75" spans="1:8" x14ac:dyDescent="0.2">
      <c r="A75" s="24" t="s">
        <v>115</v>
      </c>
      <c r="B75" s="6">
        <v>0</v>
      </c>
      <c r="C75" s="6">
        <v>0</v>
      </c>
      <c r="D75" s="6">
        <f t="shared" si="2"/>
        <v>0</v>
      </c>
      <c r="E75" s="6">
        <v>0</v>
      </c>
      <c r="F75" s="6">
        <v>0</v>
      </c>
      <c r="G75" s="6">
        <f t="shared" si="3"/>
        <v>0</v>
      </c>
      <c r="H75" s="11">
        <v>9600</v>
      </c>
    </row>
    <row r="76" spans="1:8" x14ac:dyDescent="0.2">
      <c r="A76" s="25" t="s">
        <v>116</v>
      </c>
      <c r="B76" s="17">
        <v>0</v>
      </c>
      <c r="C76" s="17">
        <v>0</v>
      </c>
      <c r="D76" s="17">
        <f t="shared" si="2"/>
        <v>0</v>
      </c>
      <c r="E76" s="17">
        <v>0</v>
      </c>
      <c r="F76" s="17">
        <v>0</v>
      </c>
      <c r="G76" s="17">
        <f t="shared" si="3"/>
        <v>0</v>
      </c>
      <c r="H76" s="11">
        <v>9900</v>
      </c>
    </row>
    <row r="77" spans="1:8" x14ac:dyDescent="0.2">
      <c r="A77" s="12" t="s">
        <v>50</v>
      </c>
      <c r="B77" s="18">
        <f t="shared" ref="B77:G77" si="4">SUM(B5+B13+B23+B33+B43+B53+B57+B65+B69)</f>
        <v>225242200.00000003</v>
      </c>
      <c r="C77" s="18">
        <f t="shared" si="4"/>
        <v>34840259.350000001</v>
      </c>
      <c r="D77" s="18">
        <f t="shared" si="4"/>
        <v>260082459.35000005</v>
      </c>
      <c r="E77" s="18">
        <f t="shared" si="4"/>
        <v>120461558.24000001</v>
      </c>
      <c r="F77" s="18">
        <f t="shared" si="4"/>
        <v>113171136.09999999</v>
      </c>
      <c r="G77" s="18">
        <f t="shared" si="4"/>
        <v>139620901.11000004</v>
      </c>
      <c r="H77" s="31"/>
    </row>
    <row r="78" spans="1:8" x14ac:dyDescent="0.2">
      <c r="H78" s="31"/>
    </row>
    <row r="79" spans="1:8" x14ac:dyDescent="0.2">
      <c r="A79" s="1" t="s">
        <v>120</v>
      </c>
      <c r="H79" s="31"/>
    </row>
    <row r="80" spans="1:8" x14ac:dyDescent="0.2">
      <c r="H80" s="31"/>
    </row>
  </sheetData>
  <sheetProtection formatCells="0" formatColumns="0" formatRows="0" autoFilter="0"/>
  <mergeCells count="4">
    <mergeCell ref="A1:G1"/>
    <mergeCell ref="B2:F2"/>
    <mergeCell ref="G2:G3"/>
    <mergeCell ref="A2:A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"/>
  <sheetViews>
    <sheetView showGridLines="0" zoomScaleNormal="100" workbookViewId="0">
      <selection sqref="A1:G1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0.1" customHeight="1" x14ac:dyDescent="0.2">
      <c r="A1" s="34" t="s">
        <v>130</v>
      </c>
      <c r="B1" s="32"/>
      <c r="C1" s="32"/>
      <c r="D1" s="32"/>
      <c r="E1" s="32"/>
      <c r="F1" s="32"/>
      <c r="G1" s="33"/>
    </row>
    <row r="2" spans="1:7" x14ac:dyDescent="0.2">
      <c r="A2" s="37"/>
      <c r="B2" s="34" t="s">
        <v>57</v>
      </c>
      <c r="C2" s="32"/>
      <c r="D2" s="32"/>
      <c r="E2" s="32"/>
      <c r="F2" s="33"/>
      <c r="G2" s="35" t="s">
        <v>56</v>
      </c>
    </row>
    <row r="3" spans="1:7" ht="24.95" customHeight="1" x14ac:dyDescent="0.2">
      <c r="A3" s="38"/>
      <c r="B3" s="3" t="s">
        <v>52</v>
      </c>
      <c r="C3" s="3" t="s">
        <v>117</v>
      </c>
      <c r="D3" s="3" t="s">
        <v>53</v>
      </c>
      <c r="E3" s="3" t="s">
        <v>54</v>
      </c>
      <c r="F3" s="3" t="s">
        <v>55</v>
      </c>
      <c r="G3" s="36"/>
    </row>
    <row r="4" spans="1:7" x14ac:dyDescent="0.2">
      <c r="A4" s="39"/>
      <c r="B4" s="4">
        <v>1</v>
      </c>
      <c r="C4" s="4">
        <v>2</v>
      </c>
      <c r="D4" s="4" t="s">
        <v>118</v>
      </c>
      <c r="E4" s="4">
        <v>4</v>
      </c>
      <c r="F4" s="4">
        <v>5</v>
      </c>
      <c r="G4" s="4" t="s">
        <v>119</v>
      </c>
    </row>
    <row r="5" spans="1:7" x14ac:dyDescent="0.2">
      <c r="A5" s="7" t="s">
        <v>0</v>
      </c>
      <c r="B5" s="19">
        <v>190322048.22999999</v>
      </c>
      <c r="C5" s="19">
        <v>10285373.140000001</v>
      </c>
      <c r="D5" s="19">
        <f>B5+C5</f>
        <v>200607421.37</v>
      </c>
      <c r="E5" s="19">
        <v>96205349.939999998</v>
      </c>
      <c r="F5" s="19">
        <v>88915887.620000005</v>
      </c>
      <c r="G5" s="19">
        <f>D5-E5</f>
        <v>104402071.43000001</v>
      </c>
    </row>
    <row r="6" spans="1:7" x14ac:dyDescent="0.2">
      <c r="A6" s="7" t="s">
        <v>1</v>
      </c>
      <c r="B6" s="19">
        <v>22843449.77</v>
      </c>
      <c r="C6" s="19">
        <v>24554886.210000001</v>
      </c>
      <c r="D6" s="19">
        <f>B6+C6</f>
        <v>47398335.980000004</v>
      </c>
      <c r="E6" s="19">
        <v>17230385.039999999</v>
      </c>
      <c r="F6" s="19">
        <v>17230385.039999999</v>
      </c>
      <c r="G6" s="19">
        <f>D6-E6</f>
        <v>30167950.940000005</v>
      </c>
    </row>
    <row r="7" spans="1:7" x14ac:dyDescent="0.2">
      <c r="A7" s="7" t="s">
        <v>2</v>
      </c>
      <c r="B7" s="19">
        <v>9500000</v>
      </c>
      <c r="C7" s="19">
        <v>0</v>
      </c>
      <c r="D7" s="19">
        <f>B7+C7</f>
        <v>9500000</v>
      </c>
      <c r="E7" s="19">
        <v>5500000</v>
      </c>
      <c r="F7" s="19">
        <v>5500000</v>
      </c>
      <c r="G7" s="19">
        <f>D7-E7</f>
        <v>4000000</v>
      </c>
    </row>
    <row r="8" spans="1:7" x14ac:dyDescent="0.2">
      <c r="A8" s="7" t="s">
        <v>39</v>
      </c>
      <c r="B8" s="19">
        <v>2576702</v>
      </c>
      <c r="C8" s="19">
        <v>0</v>
      </c>
      <c r="D8" s="19">
        <f>B8+C8</f>
        <v>2576702</v>
      </c>
      <c r="E8" s="19">
        <v>1525823.26</v>
      </c>
      <c r="F8" s="19">
        <v>1524863.44</v>
      </c>
      <c r="G8" s="19">
        <f>D8-E8</f>
        <v>1050878.74</v>
      </c>
    </row>
    <row r="9" spans="1:7" x14ac:dyDescent="0.2">
      <c r="A9" s="14" t="s">
        <v>36</v>
      </c>
      <c r="B9" s="20">
        <v>0</v>
      </c>
      <c r="C9" s="20">
        <v>0</v>
      </c>
      <c r="D9" s="20">
        <f>B9+C9</f>
        <v>0</v>
      </c>
      <c r="E9" s="20">
        <v>0</v>
      </c>
      <c r="F9" s="20">
        <v>0</v>
      </c>
      <c r="G9" s="20">
        <f>D9-E9</f>
        <v>0</v>
      </c>
    </row>
    <row r="10" spans="1:7" x14ac:dyDescent="0.2">
      <c r="A10" s="12" t="s">
        <v>50</v>
      </c>
      <c r="B10" s="18">
        <f t="shared" ref="B10:G10" si="0">SUM(B5+B6+B7+B8+B9)</f>
        <v>225242200</v>
      </c>
      <c r="C10" s="18">
        <f t="shared" si="0"/>
        <v>34840259.350000001</v>
      </c>
      <c r="D10" s="18">
        <f t="shared" si="0"/>
        <v>260082459.35000002</v>
      </c>
      <c r="E10" s="18">
        <f t="shared" si="0"/>
        <v>120461558.23999999</v>
      </c>
      <c r="F10" s="18">
        <f t="shared" si="0"/>
        <v>113171136.09999999</v>
      </c>
      <c r="G10" s="18">
        <f t="shared" si="0"/>
        <v>139620901.11000001</v>
      </c>
    </row>
  </sheetData>
  <sheetProtection formatCells="0" formatColumns="0" formatRows="0" autoFilter="0"/>
  <mergeCells count="4">
    <mergeCell ref="B2:F2"/>
    <mergeCell ref="G2:G3"/>
    <mergeCell ref="A2:A4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9"/>
  <sheetViews>
    <sheetView showGridLines="0" tabSelected="1" workbookViewId="0">
      <selection activeCell="C85" sqref="C85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45" customHeight="1" x14ac:dyDescent="0.2">
      <c r="A1" s="40" t="s">
        <v>176</v>
      </c>
      <c r="B1" s="41"/>
      <c r="C1" s="41"/>
      <c r="D1" s="41"/>
      <c r="E1" s="41"/>
      <c r="F1" s="41"/>
      <c r="G1" s="42"/>
    </row>
    <row r="2" spans="1:7" x14ac:dyDescent="0.2">
      <c r="A2" s="43" t="s">
        <v>51</v>
      </c>
      <c r="B2" s="44" t="s">
        <v>57</v>
      </c>
      <c r="C2" s="45"/>
      <c r="D2" s="45"/>
      <c r="E2" s="45"/>
      <c r="F2" s="46"/>
      <c r="G2" s="47" t="s">
        <v>56</v>
      </c>
    </row>
    <row r="3" spans="1:7" ht="24.95" customHeight="1" x14ac:dyDescent="0.2">
      <c r="A3" s="48"/>
      <c r="B3" s="49" t="s">
        <v>52</v>
      </c>
      <c r="C3" s="49" t="s">
        <v>117</v>
      </c>
      <c r="D3" s="49" t="s">
        <v>53</v>
      </c>
      <c r="E3" s="49" t="s">
        <v>54</v>
      </c>
      <c r="F3" s="49" t="s">
        <v>55</v>
      </c>
      <c r="G3" s="50"/>
    </row>
    <row r="4" spans="1:7" x14ac:dyDescent="0.2">
      <c r="A4" s="51"/>
      <c r="B4" s="52">
        <v>1</v>
      </c>
      <c r="C4" s="52">
        <v>2</v>
      </c>
      <c r="D4" s="52" t="s">
        <v>118</v>
      </c>
      <c r="E4" s="52">
        <v>4</v>
      </c>
      <c r="F4" s="52">
        <v>5</v>
      </c>
      <c r="G4" s="52" t="s">
        <v>119</v>
      </c>
    </row>
    <row r="5" spans="1:7" x14ac:dyDescent="0.2">
      <c r="A5" s="26"/>
      <c r="B5" s="8"/>
      <c r="C5" s="8"/>
      <c r="D5" s="8"/>
      <c r="E5" s="8"/>
      <c r="F5" s="8"/>
      <c r="G5" s="8"/>
    </row>
    <row r="6" spans="1:7" x14ac:dyDescent="0.2">
      <c r="A6" s="27" t="s">
        <v>131</v>
      </c>
      <c r="B6" s="6">
        <v>12839656.83</v>
      </c>
      <c r="C6" s="6">
        <v>7210400</v>
      </c>
      <c r="D6" s="6">
        <f>B6+C6</f>
        <v>20050056.829999998</v>
      </c>
      <c r="E6" s="6">
        <v>12481481.75</v>
      </c>
      <c r="F6" s="6">
        <v>12518447.91</v>
      </c>
      <c r="G6" s="6">
        <f>D6-E6</f>
        <v>7568575.0799999982</v>
      </c>
    </row>
    <row r="7" spans="1:7" x14ac:dyDescent="0.2">
      <c r="A7" s="27" t="s">
        <v>132</v>
      </c>
      <c r="B7" s="6">
        <v>319396</v>
      </c>
      <c r="C7" s="6">
        <v>0</v>
      </c>
      <c r="D7" s="6">
        <f t="shared" ref="D7:D12" si="0">B7+C7</f>
        <v>319396</v>
      </c>
      <c r="E7" s="6">
        <v>22700.01</v>
      </c>
      <c r="F7" s="6">
        <v>22700.01</v>
      </c>
      <c r="G7" s="6">
        <f t="shared" ref="G7:G12" si="1">D7-E7</f>
        <v>296695.99</v>
      </c>
    </row>
    <row r="8" spans="1:7" x14ac:dyDescent="0.2">
      <c r="A8" s="27" t="s">
        <v>133</v>
      </c>
      <c r="B8" s="6">
        <v>552768.96</v>
      </c>
      <c r="C8" s="6">
        <v>9805</v>
      </c>
      <c r="D8" s="6">
        <f t="shared" si="0"/>
        <v>562573.96</v>
      </c>
      <c r="E8" s="6">
        <v>166366.21</v>
      </c>
      <c r="F8" s="6">
        <v>166366.21</v>
      </c>
      <c r="G8" s="6">
        <f t="shared" si="1"/>
        <v>396207.75</v>
      </c>
    </row>
    <row r="9" spans="1:7" x14ac:dyDescent="0.2">
      <c r="A9" s="27" t="s">
        <v>134</v>
      </c>
      <c r="B9" s="6">
        <v>7636718.9199999999</v>
      </c>
      <c r="C9" s="6">
        <v>0</v>
      </c>
      <c r="D9" s="6">
        <f t="shared" si="0"/>
        <v>7636718.9199999999</v>
      </c>
      <c r="E9" s="6">
        <v>3518806.95</v>
      </c>
      <c r="F9" s="6">
        <v>2998549.69</v>
      </c>
      <c r="G9" s="6">
        <f t="shared" si="1"/>
        <v>4117911.9699999997</v>
      </c>
    </row>
    <row r="10" spans="1:7" x14ac:dyDescent="0.2">
      <c r="A10" s="27" t="s">
        <v>135</v>
      </c>
      <c r="B10" s="6">
        <v>521178.72</v>
      </c>
      <c r="C10" s="6">
        <v>0</v>
      </c>
      <c r="D10" s="6">
        <f t="shared" si="0"/>
        <v>521178.72</v>
      </c>
      <c r="E10" s="6">
        <v>365714.33</v>
      </c>
      <c r="F10" s="6">
        <v>381214.33</v>
      </c>
      <c r="G10" s="6">
        <f t="shared" si="1"/>
        <v>155464.38999999996</v>
      </c>
    </row>
    <row r="11" spans="1:7" x14ac:dyDescent="0.2">
      <c r="A11" s="27" t="s">
        <v>136</v>
      </c>
      <c r="B11" s="6">
        <v>521178.72</v>
      </c>
      <c r="C11" s="6">
        <v>0</v>
      </c>
      <c r="D11" s="6">
        <f t="shared" si="0"/>
        <v>521178.72</v>
      </c>
      <c r="E11" s="6">
        <v>224558.79</v>
      </c>
      <c r="F11" s="6">
        <v>224558.79</v>
      </c>
      <c r="G11" s="6">
        <f t="shared" si="1"/>
        <v>296619.92999999993</v>
      </c>
    </row>
    <row r="12" spans="1:7" x14ac:dyDescent="0.2">
      <c r="A12" s="27" t="s">
        <v>137</v>
      </c>
      <c r="B12" s="6">
        <v>521178.72</v>
      </c>
      <c r="C12" s="6">
        <v>0</v>
      </c>
      <c r="D12" s="6">
        <f t="shared" si="0"/>
        <v>521178.72</v>
      </c>
      <c r="E12" s="6">
        <v>231150.49</v>
      </c>
      <c r="F12" s="6">
        <v>229470.49</v>
      </c>
      <c r="G12" s="6">
        <f t="shared" si="1"/>
        <v>290028.23</v>
      </c>
    </row>
    <row r="13" spans="1:7" x14ac:dyDescent="0.2">
      <c r="A13" s="27" t="s">
        <v>138</v>
      </c>
      <c r="B13" s="6">
        <v>521178.72</v>
      </c>
      <c r="C13" s="6">
        <v>0</v>
      </c>
      <c r="D13" s="6">
        <f t="shared" ref="D13" si="2">B13+C13</f>
        <v>521178.72</v>
      </c>
      <c r="E13" s="6">
        <v>343158.71</v>
      </c>
      <c r="F13" s="6">
        <v>343158.71</v>
      </c>
      <c r="G13" s="6">
        <f t="shared" ref="G13" si="3">D13-E13</f>
        <v>178020.00999999995</v>
      </c>
    </row>
    <row r="14" spans="1:7" x14ac:dyDescent="0.2">
      <c r="A14" s="27" t="s">
        <v>139</v>
      </c>
      <c r="B14" s="6">
        <v>521178.72</v>
      </c>
      <c r="C14" s="6">
        <v>0</v>
      </c>
      <c r="D14" s="6">
        <f t="shared" ref="D14" si="4">B14+C14</f>
        <v>521178.72</v>
      </c>
      <c r="E14" s="6">
        <v>401816.61</v>
      </c>
      <c r="F14" s="6">
        <v>417554.89</v>
      </c>
      <c r="G14" s="6">
        <f t="shared" ref="G14" si="5">D14-E14</f>
        <v>119362.10999999999</v>
      </c>
    </row>
    <row r="15" spans="1:7" x14ac:dyDescent="0.2">
      <c r="A15" s="27" t="s">
        <v>140</v>
      </c>
      <c r="B15" s="6">
        <v>521178.72</v>
      </c>
      <c r="C15" s="6">
        <v>0</v>
      </c>
      <c r="D15" s="6">
        <f t="shared" ref="D15" si="6">B15+C15</f>
        <v>521178.72</v>
      </c>
      <c r="E15" s="6">
        <v>247399.1</v>
      </c>
      <c r="F15" s="6">
        <v>243311.1</v>
      </c>
      <c r="G15" s="6">
        <f t="shared" ref="G15" si="7">D15-E15</f>
        <v>273779.62</v>
      </c>
    </row>
    <row r="16" spans="1:7" x14ac:dyDescent="0.2">
      <c r="A16" s="27" t="s">
        <v>141</v>
      </c>
      <c r="B16" s="6">
        <v>521178.72</v>
      </c>
      <c r="C16" s="6">
        <v>2032</v>
      </c>
      <c r="D16" s="6">
        <f t="shared" ref="D16" si="8">B16+C16</f>
        <v>523210.72</v>
      </c>
      <c r="E16" s="6">
        <v>411241.59</v>
      </c>
      <c r="F16" s="6">
        <v>411241.59</v>
      </c>
      <c r="G16" s="6">
        <f t="shared" ref="G16" si="9">D16-E16</f>
        <v>111969.12999999995</v>
      </c>
    </row>
    <row r="17" spans="1:7" x14ac:dyDescent="0.2">
      <c r="A17" s="27" t="s">
        <v>142</v>
      </c>
      <c r="B17" s="6">
        <v>521178.72</v>
      </c>
      <c r="C17" s="6">
        <v>0</v>
      </c>
      <c r="D17" s="6">
        <f t="shared" ref="D17" si="10">B17+C17</f>
        <v>521178.72</v>
      </c>
      <c r="E17" s="6">
        <v>327372.28000000003</v>
      </c>
      <c r="F17" s="6">
        <v>327372.28000000003</v>
      </c>
      <c r="G17" s="6">
        <f t="shared" ref="G17" si="11">D17-E17</f>
        <v>193806.43999999994</v>
      </c>
    </row>
    <row r="18" spans="1:7" x14ac:dyDescent="0.2">
      <c r="A18" s="27" t="s">
        <v>143</v>
      </c>
      <c r="B18" s="6">
        <v>2897449.9</v>
      </c>
      <c r="C18" s="6">
        <v>15000</v>
      </c>
      <c r="D18" s="6">
        <f t="shared" ref="D18" si="12">B18+C18</f>
        <v>2912449.9</v>
      </c>
      <c r="E18" s="6">
        <v>984693.33</v>
      </c>
      <c r="F18" s="6">
        <v>860272.15</v>
      </c>
      <c r="G18" s="6">
        <f t="shared" ref="G18" si="13">D18-E18</f>
        <v>1927756.5699999998</v>
      </c>
    </row>
    <row r="19" spans="1:7" x14ac:dyDescent="0.2">
      <c r="A19" s="27" t="s">
        <v>144</v>
      </c>
      <c r="B19" s="6">
        <v>30215566.109999999</v>
      </c>
      <c r="C19" s="6">
        <v>-13075372.109999999</v>
      </c>
      <c r="D19" s="6">
        <f t="shared" ref="D19" si="14">B19+C19</f>
        <v>17140194</v>
      </c>
      <c r="E19" s="6">
        <v>6812086</v>
      </c>
      <c r="F19" s="6">
        <v>6427588.5599999996</v>
      </c>
      <c r="G19" s="6">
        <f t="shared" ref="G19" si="15">D19-E19</f>
        <v>10328108</v>
      </c>
    </row>
    <row r="20" spans="1:7" x14ac:dyDescent="0.2">
      <c r="A20" s="27" t="s">
        <v>145</v>
      </c>
      <c r="B20" s="6">
        <v>9700000</v>
      </c>
      <c r="C20" s="6">
        <v>150000</v>
      </c>
      <c r="D20" s="6">
        <f t="shared" ref="D20" si="16">B20+C20</f>
        <v>9850000</v>
      </c>
      <c r="E20" s="6">
        <v>5741882.6699999999</v>
      </c>
      <c r="F20" s="6">
        <v>5741882.6699999999</v>
      </c>
      <c r="G20" s="6">
        <f t="shared" ref="G20" si="17">D20-E20</f>
        <v>4108117.33</v>
      </c>
    </row>
    <row r="21" spans="1:7" x14ac:dyDescent="0.2">
      <c r="A21" s="27" t="s">
        <v>146</v>
      </c>
      <c r="B21" s="6">
        <v>34442931.060000002</v>
      </c>
      <c r="C21" s="6">
        <v>185485</v>
      </c>
      <c r="D21" s="6">
        <f t="shared" ref="D21" si="18">B21+C21</f>
        <v>34628416.060000002</v>
      </c>
      <c r="E21" s="6">
        <v>18581345.600000001</v>
      </c>
      <c r="F21" s="6">
        <v>16922181.309999999</v>
      </c>
      <c r="G21" s="6">
        <f t="shared" ref="G21" si="19">D21-E21</f>
        <v>16047070.460000001</v>
      </c>
    </row>
    <row r="22" spans="1:7" x14ac:dyDescent="0.2">
      <c r="A22" s="27" t="s">
        <v>147</v>
      </c>
      <c r="B22" s="6">
        <v>2484747.27</v>
      </c>
      <c r="C22" s="6">
        <v>22000</v>
      </c>
      <c r="D22" s="6">
        <f t="shared" ref="D22" si="20">B22+C22</f>
        <v>2506747.27</v>
      </c>
      <c r="E22" s="6">
        <v>1126946.47</v>
      </c>
      <c r="F22" s="6">
        <v>962470.29</v>
      </c>
      <c r="G22" s="6">
        <f t="shared" ref="G22" si="21">D22-E22</f>
        <v>1379800.8</v>
      </c>
    </row>
    <row r="23" spans="1:7" x14ac:dyDescent="0.2">
      <c r="A23" s="27" t="s">
        <v>148</v>
      </c>
      <c r="B23" s="6">
        <v>2566450.35</v>
      </c>
      <c r="C23" s="6">
        <v>128500</v>
      </c>
      <c r="D23" s="6">
        <f t="shared" ref="D23" si="22">B23+C23</f>
        <v>2694950.35</v>
      </c>
      <c r="E23" s="6">
        <v>1113372.92</v>
      </c>
      <c r="F23" s="6">
        <v>986602.92</v>
      </c>
      <c r="G23" s="6">
        <f t="shared" ref="G23" si="23">D23-E23</f>
        <v>1581577.4300000002</v>
      </c>
    </row>
    <row r="24" spans="1:7" x14ac:dyDescent="0.2">
      <c r="A24" s="27" t="s">
        <v>149</v>
      </c>
      <c r="B24" s="6">
        <v>1173162.23</v>
      </c>
      <c r="C24" s="6">
        <v>27000</v>
      </c>
      <c r="D24" s="6">
        <f t="shared" ref="D24" si="24">B24+C24</f>
        <v>1200162.23</v>
      </c>
      <c r="E24" s="6">
        <v>524550.29</v>
      </c>
      <c r="F24" s="6">
        <v>459074.15</v>
      </c>
      <c r="G24" s="6">
        <f t="shared" ref="G24" si="25">D24-E24</f>
        <v>675611.94</v>
      </c>
    </row>
    <row r="25" spans="1:7" x14ac:dyDescent="0.2">
      <c r="A25" s="27" t="s">
        <v>150</v>
      </c>
      <c r="B25" s="6">
        <v>1397690.26</v>
      </c>
      <c r="C25" s="6">
        <v>0</v>
      </c>
      <c r="D25" s="6">
        <f t="shared" ref="D25" si="26">B25+C25</f>
        <v>1397690.26</v>
      </c>
      <c r="E25" s="6">
        <v>660327.43999999994</v>
      </c>
      <c r="F25" s="6">
        <v>575856.62</v>
      </c>
      <c r="G25" s="6">
        <f t="shared" ref="G25" si="27">D25-E25</f>
        <v>737362.82000000007</v>
      </c>
    </row>
    <row r="26" spans="1:7" x14ac:dyDescent="0.2">
      <c r="A26" s="27" t="s">
        <v>151</v>
      </c>
      <c r="B26" s="6">
        <v>2854445.89</v>
      </c>
      <c r="C26" s="6">
        <v>101800</v>
      </c>
      <c r="D26" s="6">
        <f t="shared" ref="D26" si="28">B26+C26</f>
        <v>2956245.89</v>
      </c>
      <c r="E26" s="6">
        <v>1095986.08</v>
      </c>
      <c r="F26" s="6">
        <v>1025134.38</v>
      </c>
      <c r="G26" s="6">
        <f t="shared" ref="G26" si="29">D26-E26</f>
        <v>1860259.81</v>
      </c>
    </row>
    <row r="27" spans="1:7" x14ac:dyDescent="0.2">
      <c r="A27" s="27" t="s">
        <v>152</v>
      </c>
      <c r="B27" s="6">
        <v>744711.98</v>
      </c>
      <c r="C27" s="6">
        <v>0</v>
      </c>
      <c r="D27" s="6">
        <f t="shared" ref="D27" si="30">B27+C27</f>
        <v>744711.98</v>
      </c>
      <c r="E27" s="6">
        <v>0</v>
      </c>
      <c r="F27" s="6">
        <v>0</v>
      </c>
      <c r="G27" s="6">
        <f t="shared" ref="G27" si="31">D27-E27</f>
        <v>744711.98</v>
      </c>
    </row>
    <row r="28" spans="1:7" x14ac:dyDescent="0.2">
      <c r="A28" s="27" t="s">
        <v>153</v>
      </c>
      <c r="B28" s="6">
        <v>593188.14</v>
      </c>
      <c r="C28" s="6">
        <v>6100</v>
      </c>
      <c r="D28" s="6">
        <f t="shared" ref="D28" si="32">B28+C28</f>
        <v>599288.14</v>
      </c>
      <c r="E28" s="6">
        <v>221721.22</v>
      </c>
      <c r="F28" s="6">
        <v>198498</v>
      </c>
      <c r="G28" s="6">
        <f t="shared" ref="G28" si="33">D28-E28</f>
        <v>377566.92000000004</v>
      </c>
    </row>
    <row r="29" spans="1:7" x14ac:dyDescent="0.2">
      <c r="A29" s="27" t="s">
        <v>154</v>
      </c>
      <c r="B29" s="6">
        <v>1790950.49</v>
      </c>
      <c r="C29" s="6">
        <v>10000</v>
      </c>
      <c r="D29" s="6">
        <f t="shared" ref="D29" si="34">B29+C29</f>
        <v>1800950.49</v>
      </c>
      <c r="E29" s="6">
        <v>602015.65</v>
      </c>
      <c r="F29" s="6">
        <v>523067.63</v>
      </c>
      <c r="G29" s="6">
        <f t="shared" ref="G29" si="35">D29-E29</f>
        <v>1198934.8399999999</v>
      </c>
    </row>
    <row r="30" spans="1:7" x14ac:dyDescent="0.2">
      <c r="A30" s="27" t="s">
        <v>155</v>
      </c>
      <c r="B30" s="6">
        <v>794086.67</v>
      </c>
      <c r="C30" s="6">
        <v>0</v>
      </c>
      <c r="D30" s="6">
        <f t="shared" ref="D30" si="36">B30+C30</f>
        <v>794086.67</v>
      </c>
      <c r="E30" s="6">
        <v>278809.65999999997</v>
      </c>
      <c r="F30" s="6">
        <v>228591.96</v>
      </c>
      <c r="G30" s="6">
        <f t="shared" ref="G30" si="37">D30-E30</f>
        <v>515277.01000000007</v>
      </c>
    </row>
    <row r="31" spans="1:7" x14ac:dyDescent="0.2">
      <c r="A31" s="27" t="s">
        <v>156</v>
      </c>
      <c r="B31" s="6">
        <v>565805.29</v>
      </c>
      <c r="C31" s="6">
        <v>40200</v>
      </c>
      <c r="D31" s="6">
        <f t="shared" ref="D31" si="38">B31+C31</f>
        <v>606005.29</v>
      </c>
      <c r="E31" s="6">
        <v>258020.21</v>
      </c>
      <c r="F31" s="6">
        <v>225822.39</v>
      </c>
      <c r="G31" s="6">
        <f t="shared" ref="G31" si="39">D31-E31</f>
        <v>347985.08000000007</v>
      </c>
    </row>
    <row r="32" spans="1:7" x14ac:dyDescent="0.2">
      <c r="A32" s="27" t="s">
        <v>157</v>
      </c>
      <c r="B32" s="6">
        <v>3814367.3</v>
      </c>
      <c r="C32" s="6">
        <v>0</v>
      </c>
      <c r="D32" s="6">
        <f t="shared" ref="D32" si="40">B32+C32</f>
        <v>3814367.3</v>
      </c>
      <c r="E32" s="6">
        <v>1710397.75</v>
      </c>
      <c r="F32" s="6">
        <v>1459758.68</v>
      </c>
      <c r="G32" s="6">
        <f t="shared" ref="G32" si="41">D32-E32</f>
        <v>2103969.5499999998</v>
      </c>
    </row>
    <row r="33" spans="1:7" x14ac:dyDescent="0.2">
      <c r="A33" s="27" t="s">
        <v>158</v>
      </c>
      <c r="B33" s="6">
        <v>2229284.56</v>
      </c>
      <c r="C33" s="6">
        <v>114900</v>
      </c>
      <c r="D33" s="6">
        <f t="shared" ref="D33" si="42">B33+C33</f>
        <v>2344184.56</v>
      </c>
      <c r="E33" s="6">
        <v>907675.65</v>
      </c>
      <c r="F33" s="6">
        <v>818273.79</v>
      </c>
      <c r="G33" s="6">
        <f t="shared" ref="G33" si="43">D33-E33</f>
        <v>1436508.9100000001</v>
      </c>
    </row>
    <row r="34" spans="1:7" x14ac:dyDescent="0.2">
      <c r="A34" s="27" t="s">
        <v>159</v>
      </c>
      <c r="B34" s="6">
        <v>4289969.13</v>
      </c>
      <c r="C34" s="6">
        <v>916700</v>
      </c>
      <c r="D34" s="6">
        <f t="shared" ref="D34" si="44">B34+C34</f>
        <v>5206669.13</v>
      </c>
      <c r="E34" s="6">
        <v>2562879.36</v>
      </c>
      <c r="F34" s="6">
        <v>2448654.37</v>
      </c>
      <c r="G34" s="6">
        <f t="shared" ref="G34" si="45">D34-E34</f>
        <v>2643789.77</v>
      </c>
    </row>
    <row r="35" spans="1:7" x14ac:dyDescent="0.2">
      <c r="A35" s="27" t="s">
        <v>160</v>
      </c>
      <c r="B35" s="6">
        <v>1138284.02</v>
      </c>
      <c r="C35" s="6">
        <v>348000</v>
      </c>
      <c r="D35" s="6">
        <f t="shared" ref="D35" si="46">B35+C35</f>
        <v>1486284.02</v>
      </c>
      <c r="E35" s="6">
        <v>792189.47</v>
      </c>
      <c r="F35" s="6">
        <v>731102.19</v>
      </c>
      <c r="G35" s="6">
        <f t="shared" ref="G35" si="47">D35-E35</f>
        <v>694094.55</v>
      </c>
    </row>
    <row r="36" spans="1:7" x14ac:dyDescent="0.2">
      <c r="A36" s="27" t="s">
        <v>161</v>
      </c>
      <c r="B36" s="6">
        <v>1566888.03</v>
      </c>
      <c r="C36" s="6">
        <v>26550</v>
      </c>
      <c r="D36" s="6">
        <f t="shared" ref="D36" si="48">B36+C36</f>
        <v>1593438.03</v>
      </c>
      <c r="E36" s="6">
        <v>637504.48</v>
      </c>
      <c r="F36" s="6">
        <v>554559.96</v>
      </c>
      <c r="G36" s="6">
        <f t="shared" ref="G36" si="49">D36-E36</f>
        <v>955933.55</v>
      </c>
    </row>
    <row r="37" spans="1:7" x14ac:dyDescent="0.2">
      <c r="A37" s="27" t="s">
        <v>162</v>
      </c>
      <c r="B37" s="6">
        <v>3329639.7</v>
      </c>
      <c r="C37" s="6">
        <v>-805581.13</v>
      </c>
      <c r="D37" s="6">
        <f t="shared" ref="D37" si="50">B37+C37</f>
        <v>2524058.5700000003</v>
      </c>
      <c r="E37" s="6">
        <v>1095188.07</v>
      </c>
      <c r="F37" s="6">
        <v>997306.25</v>
      </c>
      <c r="G37" s="6">
        <f t="shared" ref="G37" si="51">D37-E37</f>
        <v>1428870.5000000002</v>
      </c>
    </row>
    <row r="38" spans="1:7" x14ac:dyDescent="0.2">
      <c r="A38" s="27" t="s">
        <v>163</v>
      </c>
      <c r="B38" s="6">
        <v>2026366.3</v>
      </c>
      <c r="C38" s="6">
        <v>8000</v>
      </c>
      <c r="D38" s="6">
        <f t="shared" ref="D38" si="52">B38+C38</f>
        <v>2034366.3</v>
      </c>
      <c r="E38" s="6">
        <v>377056.24</v>
      </c>
      <c r="F38" s="6">
        <v>343395.52</v>
      </c>
      <c r="G38" s="6">
        <f t="shared" ref="G38" si="53">D38-E38</f>
        <v>1657310.06</v>
      </c>
    </row>
    <row r="39" spans="1:7" x14ac:dyDescent="0.2">
      <c r="A39" s="27" t="s">
        <v>164</v>
      </c>
      <c r="B39" s="6">
        <v>25652698.760000002</v>
      </c>
      <c r="C39" s="6">
        <v>24706787.350000001</v>
      </c>
      <c r="D39" s="6">
        <f t="shared" ref="D39" si="54">B39+C39</f>
        <v>50359486.109999999</v>
      </c>
      <c r="E39" s="6">
        <v>19877522.02</v>
      </c>
      <c r="F39" s="6">
        <v>19461906.059999999</v>
      </c>
      <c r="G39" s="6">
        <f t="shared" ref="G39" si="55">D39-E39</f>
        <v>30481964.09</v>
      </c>
    </row>
    <row r="40" spans="1:7" x14ac:dyDescent="0.2">
      <c r="A40" s="27" t="s">
        <v>165</v>
      </c>
      <c r="B40" s="6">
        <v>17746161.859999999</v>
      </c>
      <c r="C40" s="6">
        <v>361100</v>
      </c>
      <c r="D40" s="6">
        <f t="shared" ref="D40" si="56">B40+C40</f>
        <v>18107261.859999999</v>
      </c>
      <c r="E40" s="6">
        <v>8705624.2899999991</v>
      </c>
      <c r="F40" s="6">
        <v>8502331.9499999993</v>
      </c>
      <c r="G40" s="6">
        <f t="shared" ref="G40" si="57">D40-E40</f>
        <v>9401637.5700000003</v>
      </c>
    </row>
    <row r="41" spans="1:7" x14ac:dyDescent="0.2">
      <c r="A41" s="27" t="s">
        <v>166</v>
      </c>
      <c r="B41" s="6">
        <v>5467342.5300000003</v>
      </c>
      <c r="C41" s="6">
        <v>0</v>
      </c>
      <c r="D41" s="6">
        <f t="shared" ref="D41" si="58">B41+C41</f>
        <v>5467342.5300000003</v>
      </c>
      <c r="E41" s="6">
        <v>2199099.7599999998</v>
      </c>
      <c r="F41" s="6">
        <v>1852349.1</v>
      </c>
      <c r="G41" s="6">
        <f t="shared" ref="G41" si="59">D41-E41</f>
        <v>3268242.7700000005</v>
      </c>
    </row>
    <row r="42" spans="1:7" x14ac:dyDescent="0.2">
      <c r="A42" s="27" t="s">
        <v>167</v>
      </c>
      <c r="B42" s="6">
        <v>123389.06</v>
      </c>
      <c r="C42" s="6">
        <v>0</v>
      </c>
      <c r="D42" s="6">
        <f t="shared" ref="D42" si="60">B42+C42</f>
        <v>123389.06</v>
      </c>
      <c r="E42" s="6">
        <v>41121.599999999999</v>
      </c>
      <c r="F42" s="6">
        <v>34268</v>
      </c>
      <c r="G42" s="6">
        <f t="shared" ref="G42" si="61">D42-E42</f>
        <v>82267.459999999992</v>
      </c>
    </row>
    <row r="43" spans="1:7" x14ac:dyDescent="0.2">
      <c r="A43" s="27" t="s">
        <v>168</v>
      </c>
      <c r="B43" s="6">
        <v>398521.57</v>
      </c>
      <c r="C43" s="6">
        <v>0</v>
      </c>
      <c r="D43" s="6">
        <f t="shared" ref="D43" si="62">B43+C43</f>
        <v>398521.57</v>
      </c>
      <c r="E43" s="6">
        <v>156243.96</v>
      </c>
      <c r="F43" s="6">
        <v>130203.3</v>
      </c>
      <c r="G43" s="6">
        <f t="shared" ref="G43" si="63">D43-E43</f>
        <v>242277.61000000002</v>
      </c>
    </row>
    <row r="44" spans="1:7" x14ac:dyDescent="0.2">
      <c r="A44" s="27" t="s">
        <v>169</v>
      </c>
      <c r="B44" s="6">
        <v>387707.06</v>
      </c>
      <c r="C44" s="6">
        <v>0</v>
      </c>
      <c r="D44" s="6">
        <f t="shared" ref="D44" si="64">B44+C44</f>
        <v>387707.06</v>
      </c>
      <c r="E44" s="6">
        <v>128494.56</v>
      </c>
      <c r="F44" s="6">
        <v>107078.8</v>
      </c>
      <c r="G44" s="6">
        <f t="shared" ref="G44" si="65">D44-E44</f>
        <v>259212.5</v>
      </c>
    </row>
    <row r="45" spans="1:7" x14ac:dyDescent="0.2">
      <c r="A45" s="27" t="s">
        <v>170</v>
      </c>
      <c r="B45" s="6">
        <v>32657547.969999999</v>
      </c>
      <c r="C45" s="6">
        <v>66700</v>
      </c>
      <c r="D45" s="6">
        <f t="shared" ref="D45" si="66">B45+C45</f>
        <v>32724247.969999999</v>
      </c>
      <c r="E45" s="6">
        <v>13301692.83</v>
      </c>
      <c r="F45" s="6">
        <v>11459147.109999999</v>
      </c>
      <c r="G45" s="6">
        <f t="shared" ref="G45" si="67">D45-E45</f>
        <v>19422555.140000001</v>
      </c>
    </row>
    <row r="46" spans="1:7" x14ac:dyDescent="0.2">
      <c r="A46" s="27" t="s">
        <v>171</v>
      </c>
      <c r="B46" s="6">
        <v>4397935.41</v>
      </c>
      <c r="C46" s="6">
        <v>2500</v>
      </c>
      <c r="D46" s="6">
        <f t="shared" ref="D46" si="68">B46+C46</f>
        <v>4400435.41</v>
      </c>
      <c r="E46" s="6">
        <v>1923362.63</v>
      </c>
      <c r="F46" s="6">
        <v>1677015.67</v>
      </c>
      <c r="G46" s="6">
        <f t="shared" ref="G46" si="69">D46-E46</f>
        <v>2477072.7800000003</v>
      </c>
    </row>
    <row r="47" spans="1:7" x14ac:dyDescent="0.2">
      <c r="A47" s="27" t="s">
        <v>172</v>
      </c>
      <c r="B47" s="6">
        <v>2276940.63</v>
      </c>
      <c r="C47" s="6">
        <v>65300</v>
      </c>
      <c r="D47" s="6">
        <f t="shared" ref="D47" si="70">B47+C47</f>
        <v>2342240.63</v>
      </c>
      <c r="E47" s="6">
        <v>760557.4</v>
      </c>
      <c r="F47" s="6">
        <v>680752.12</v>
      </c>
      <c r="G47" s="6">
        <f t="shared" ref="G47" si="71">D47-E47</f>
        <v>1581683.23</v>
      </c>
    </row>
    <row r="48" spans="1:7" x14ac:dyDescent="0.2">
      <c r="A48" s="27" t="s">
        <v>173</v>
      </c>
      <c r="B48" s="6">
        <v>0</v>
      </c>
      <c r="C48" s="6">
        <v>938681.13</v>
      </c>
      <c r="D48" s="6">
        <f t="shared" ref="D48" si="72">B48+C48</f>
        <v>938681.13</v>
      </c>
      <c r="E48" s="6">
        <v>373692.69</v>
      </c>
      <c r="F48" s="6">
        <v>324313.08</v>
      </c>
      <c r="G48" s="6">
        <f t="shared" ref="G48" si="73">D48-E48</f>
        <v>564988.43999999994</v>
      </c>
    </row>
    <row r="49" spans="1:7" x14ac:dyDescent="0.2">
      <c r="A49" s="27" t="s">
        <v>174</v>
      </c>
      <c r="B49" s="6">
        <v>0</v>
      </c>
      <c r="C49" s="6">
        <v>10957672.109999999</v>
      </c>
      <c r="D49" s="6">
        <f t="shared" ref="D49" si="74">B49+C49</f>
        <v>10957672.109999999</v>
      </c>
      <c r="E49" s="6">
        <v>6728593.1200000001</v>
      </c>
      <c r="F49" s="6">
        <v>6728593.1200000001</v>
      </c>
      <c r="G49" s="6">
        <f t="shared" ref="G49" si="75">D49-E49</f>
        <v>4229078.9899999993</v>
      </c>
    </row>
    <row r="50" spans="1:7" x14ac:dyDescent="0.2">
      <c r="A50" s="27" t="s">
        <v>175</v>
      </c>
      <c r="B50" s="6">
        <v>0</v>
      </c>
      <c r="C50" s="6">
        <v>2300000</v>
      </c>
      <c r="D50" s="6">
        <f t="shared" ref="D50" si="76">B50+C50</f>
        <v>2300000</v>
      </c>
      <c r="E50" s="6">
        <v>1439138</v>
      </c>
      <c r="F50" s="6">
        <v>1439138</v>
      </c>
      <c r="G50" s="6">
        <f t="shared" ref="G50" si="77">D50-E50</f>
        <v>860862</v>
      </c>
    </row>
    <row r="51" spans="1:7" x14ac:dyDescent="0.2">
      <c r="A51" s="27"/>
      <c r="B51" s="6"/>
      <c r="C51" s="6"/>
      <c r="D51" s="6"/>
      <c r="E51" s="6"/>
      <c r="F51" s="6"/>
      <c r="G51" s="6"/>
    </row>
    <row r="52" spans="1:7" x14ac:dyDescent="0.2">
      <c r="A52" s="13" t="s">
        <v>50</v>
      </c>
      <c r="B52" s="21">
        <f t="shared" ref="B52:G52" si="78">SUM(B6:B51)</f>
        <v>225242199.99999997</v>
      </c>
      <c r="C52" s="21">
        <f t="shared" si="78"/>
        <v>34840259.350000001</v>
      </c>
      <c r="D52" s="21">
        <f t="shared" si="78"/>
        <v>260082459.34999996</v>
      </c>
      <c r="E52" s="21">
        <f t="shared" si="78"/>
        <v>120461558.23999999</v>
      </c>
      <c r="F52" s="21">
        <f t="shared" si="78"/>
        <v>113171136.09999999</v>
      </c>
      <c r="G52" s="21">
        <f t="shared" si="78"/>
        <v>139620901.11000001</v>
      </c>
    </row>
    <row r="55" spans="1:7" ht="45" customHeight="1" x14ac:dyDescent="0.2">
      <c r="A55" s="40" t="s">
        <v>177</v>
      </c>
      <c r="B55" s="41"/>
      <c r="C55" s="41"/>
      <c r="D55" s="41"/>
      <c r="E55" s="41"/>
      <c r="F55" s="41"/>
      <c r="G55" s="42"/>
    </row>
    <row r="56" spans="1:7" x14ac:dyDescent="0.2">
      <c r="A56" s="43" t="s">
        <v>51</v>
      </c>
      <c r="B56" s="44" t="s">
        <v>57</v>
      </c>
      <c r="C56" s="45"/>
      <c r="D56" s="45"/>
      <c r="E56" s="45"/>
      <c r="F56" s="46"/>
      <c r="G56" s="47" t="s">
        <v>56</v>
      </c>
    </row>
    <row r="57" spans="1:7" ht="22.5" x14ac:dyDescent="0.2">
      <c r="A57" s="48"/>
      <c r="B57" s="49" t="s">
        <v>52</v>
      </c>
      <c r="C57" s="49" t="s">
        <v>117</v>
      </c>
      <c r="D57" s="49" t="s">
        <v>53</v>
      </c>
      <c r="E57" s="49" t="s">
        <v>54</v>
      </c>
      <c r="F57" s="49" t="s">
        <v>55</v>
      </c>
      <c r="G57" s="50"/>
    </row>
    <row r="58" spans="1:7" x14ac:dyDescent="0.2">
      <c r="A58" s="51"/>
      <c r="B58" s="52">
        <v>1</v>
      </c>
      <c r="C58" s="52">
        <v>2</v>
      </c>
      <c r="D58" s="52" t="s">
        <v>118</v>
      </c>
      <c r="E58" s="52">
        <v>4</v>
      </c>
      <c r="F58" s="52">
        <v>5</v>
      </c>
      <c r="G58" s="52" t="s">
        <v>119</v>
      </c>
    </row>
    <row r="59" spans="1:7" x14ac:dyDescent="0.2">
      <c r="A59" s="28" t="s">
        <v>8</v>
      </c>
      <c r="B59" s="6">
        <v>0</v>
      </c>
      <c r="C59" s="6">
        <v>0</v>
      </c>
      <c r="D59" s="6">
        <f>B59+C59</f>
        <v>0</v>
      </c>
      <c r="E59" s="6">
        <v>0</v>
      </c>
      <c r="F59" s="6">
        <v>0</v>
      </c>
      <c r="G59" s="6">
        <f>D59-E59</f>
        <v>0</v>
      </c>
    </row>
    <row r="60" spans="1:7" x14ac:dyDescent="0.2">
      <c r="A60" s="28" t="s">
        <v>9</v>
      </c>
      <c r="B60" s="6">
        <v>0</v>
      </c>
      <c r="C60" s="6">
        <v>0</v>
      </c>
      <c r="D60" s="6">
        <f t="shared" ref="D60:D62" si="79">B60+C60</f>
        <v>0</v>
      </c>
      <c r="E60" s="6">
        <v>0</v>
      </c>
      <c r="F60" s="6">
        <v>0</v>
      </c>
      <c r="G60" s="6">
        <f t="shared" ref="G60:G62" si="80">D60-E60</f>
        <v>0</v>
      </c>
    </row>
    <row r="61" spans="1:7" x14ac:dyDescent="0.2">
      <c r="A61" s="28" t="s">
        <v>10</v>
      </c>
      <c r="B61" s="6">
        <v>0</v>
      </c>
      <c r="C61" s="6">
        <v>0</v>
      </c>
      <c r="D61" s="6">
        <f t="shared" si="79"/>
        <v>0</v>
      </c>
      <c r="E61" s="6">
        <v>0</v>
      </c>
      <c r="F61" s="6">
        <v>0</v>
      </c>
      <c r="G61" s="6">
        <f t="shared" si="80"/>
        <v>0</v>
      </c>
    </row>
    <row r="62" spans="1:7" x14ac:dyDescent="0.2">
      <c r="A62" s="28" t="s">
        <v>121</v>
      </c>
      <c r="B62" s="6">
        <v>0</v>
      </c>
      <c r="C62" s="6">
        <v>0</v>
      </c>
      <c r="D62" s="6">
        <f t="shared" si="79"/>
        <v>0</v>
      </c>
      <c r="E62" s="6">
        <v>0</v>
      </c>
      <c r="F62" s="6">
        <v>0</v>
      </c>
      <c r="G62" s="6">
        <f t="shared" si="80"/>
        <v>0</v>
      </c>
    </row>
    <row r="63" spans="1:7" x14ac:dyDescent="0.2">
      <c r="A63" s="13" t="s">
        <v>50</v>
      </c>
      <c r="B63" s="21">
        <f t="shared" ref="B63:G63" si="81">SUM(B59:B62)</f>
        <v>0</v>
      </c>
      <c r="C63" s="21">
        <f t="shared" si="81"/>
        <v>0</v>
      </c>
      <c r="D63" s="21">
        <f t="shared" si="81"/>
        <v>0</v>
      </c>
      <c r="E63" s="21">
        <f t="shared" si="81"/>
        <v>0</v>
      </c>
      <c r="F63" s="21">
        <f t="shared" si="81"/>
        <v>0</v>
      </c>
      <c r="G63" s="21">
        <f t="shared" si="81"/>
        <v>0</v>
      </c>
    </row>
    <row r="66" spans="1:7" ht="45" customHeight="1" x14ac:dyDescent="0.2">
      <c r="A66" s="40" t="s">
        <v>178</v>
      </c>
      <c r="B66" s="41"/>
      <c r="C66" s="41"/>
      <c r="D66" s="41"/>
      <c r="E66" s="41"/>
      <c r="F66" s="41"/>
      <c r="G66" s="42"/>
    </row>
    <row r="67" spans="1:7" x14ac:dyDescent="0.2">
      <c r="A67" s="43" t="s">
        <v>51</v>
      </c>
      <c r="B67" s="44" t="s">
        <v>57</v>
      </c>
      <c r="C67" s="45"/>
      <c r="D67" s="45"/>
      <c r="E67" s="45"/>
      <c r="F67" s="46"/>
      <c r="G67" s="47" t="s">
        <v>56</v>
      </c>
    </row>
    <row r="68" spans="1:7" ht="22.5" x14ac:dyDescent="0.2">
      <c r="A68" s="48"/>
      <c r="B68" s="49" t="s">
        <v>52</v>
      </c>
      <c r="C68" s="49" t="s">
        <v>117</v>
      </c>
      <c r="D68" s="49" t="s">
        <v>53</v>
      </c>
      <c r="E68" s="49" t="s">
        <v>54</v>
      </c>
      <c r="F68" s="49" t="s">
        <v>55</v>
      </c>
      <c r="G68" s="50"/>
    </row>
    <row r="69" spans="1:7" x14ac:dyDescent="0.2">
      <c r="A69" s="51"/>
      <c r="B69" s="52">
        <v>1</v>
      </c>
      <c r="C69" s="52">
        <v>2</v>
      </c>
      <c r="D69" s="52" t="s">
        <v>118</v>
      </c>
      <c r="E69" s="52">
        <v>4</v>
      </c>
      <c r="F69" s="52">
        <v>5</v>
      </c>
      <c r="G69" s="52" t="s">
        <v>119</v>
      </c>
    </row>
    <row r="70" spans="1:7" x14ac:dyDescent="0.2">
      <c r="A70" s="29" t="s">
        <v>12</v>
      </c>
      <c r="B70" s="6">
        <v>0</v>
      </c>
      <c r="C70" s="6">
        <v>0</v>
      </c>
      <c r="D70" s="6">
        <f t="shared" ref="D70:D76" si="82">B70+C70</f>
        <v>0</v>
      </c>
      <c r="E70" s="6">
        <v>0</v>
      </c>
      <c r="F70" s="6">
        <v>0</v>
      </c>
      <c r="G70" s="6">
        <f t="shared" ref="G70:G76" si="83">D70-E70</f>
        <v>0</v>
      </c>
    </row>
    <row r="71" spans="1:7" x14ac:dyDescent="0.2">
      <c r="A71" s="29" t="s">
        <v>11</v>
      </c>
      <c r="B71" s="6">
        <v>0</v>
      </c>
      <c r="C71" s="6">
        <v>0</v>
      </c>
      <c r="D71" s="6">
        <f t="shared" si="82"/>
        <v>0</v>
      </c>
      <c r="E71" s="6">
        <v>0</v>
      </c>
      <c r="F71" s="6">
        <v>0</v>
      </c>
      <c r="G71" s="6">
        <f t="shared" si="83"/>
        <v>0</v>
      </c>
    </row>
    <row r="72" spans="1:7" x14ac:dyDescent="0.2">
      <c r="A72" s="29" t="s">
        <v>13</v>
      </c>
      <c r="B72" s="6">
        <v>0</v>
      </c>
      <c r="C72" s="6">
        <v>0</v>
      </c>
      <c r="D72" s="6">
        <f t="shared" si="82"/>
        <v>0</v>
      </c>
      <c r="E72" s="6">
        <v>0</v>
      </c>
      <c r="F72" s="6">
        <v>0</v>
      </c>
      <c r="G72" s="6">
        <f t="shared" si="83"/>
        <v>0</v>
      </c>
    </row>
    <row r="73" spans="1:7" x14ac:dyDescent="0.2">
      <c r="A73" s="29" t="s">
        <v>25</v>
      </c>
      <c r="B73" s="6">
        <v>0</v>
      </c>
      <c r="C73" s="6">
        <v>0</v>
      </c>
      <c r="D73" s="6">
        <f t="shared" si="82"/>
        <v>0</v>
      </c>
      <c r="E73" s="6">
        <v>0</v>
      </c>
      <c r="F73" s="6">
        <v>0</v>
      </c>
      <c r="G73" s="6">
        <f t="shared" si="83"/>
        <v>0</v>
      </c>
    </row>
    <row r="74" spans="1:7" ht="11.25" customHeight="1" x14ac:dyDescent="0.2">
      <c r="A74" s="29" t="s">
        <v>26</v>
      </c>
      <c r="B74" s="6">
        <v>0</v>
      </c>
      <c r="C74" s="6">
        <v>0</v>
      </c>
      <c r="D74" s="6">
        <f t="shared" si="82"/>
        <v>0</v>
      </c>
      <c r="E74" s="6">
        <v>0</v>
      </c>
      <c r="F74" s="6">
        <v>0</v>
      </c>
      <c r="G74" s="6">
        <f t="shared" si="83"/>
        <v>0</v>
      </c>
    </row>
    <row r="75" spans="1:7" x14ac:dyDescent="0.2">
      <c r="A75" s="29" t="s">
        <v>128</v>
      </c>
      <c r="B75" s="6">
        <v>0</v>
      </c>
      <c r="C75" s="6">
        <v>0</v>
      </c>
      <c r="D75" s="6">
        <f t="shared" si="82"/>
        <v>0</v>
      </c>
      <c r="E75" s="6">
        <v>0</v>
      </c>
      <c r="F75" s="6">
        <v>0</v>
      </c>
      <c r="G75" s="6">
        <f t="shared" si="83"/>
        <v>0</v>
      </c>
    </row>
    <row r="76" spans="1:7" x14ac:dyDescent="0.2">
      <c r="A76" s="29" t="s">
        <v>14</v>
      </c>
      <c r="B76" s="6">
        <v>0</v>
      </c>
      <c r="C76" s="6">
        <v>0</v>
      </c>
      <c r="D76" s="6">
        <f t="shared" si="82"/>
        <v>0</v>
      </c>
      <c r="E76" s="6">
        <v>0</v>
      </c>
      <c r="F76" s="6">
        <v>0</v>
      </c>
      <c r="G76" s="6">
        <f t="shared" si="83"/>
        <v>0</v>
      </c>
    </row>
    <row r="77" spans="1:7" x14ac:dyDescent="0.2">
      <c r="A77" s="13" t="s">
        <v>50</v>
      </c>
      <c r="B77" s="21">
        <f t="shared" ref="B77:G77" si="84">SUM(B70:B76)</f>
        <v>0</v>
      </c>
      <c r="C77" s="21">
        <f t="shared" si="84"/>
        <v>0</v>
      </c>
      <c r="D77" s="21">
        <f t="shared" si="84"/>
        <v>0</v>
      </c>
      <c r="E77" s="21">
        <f t="shared" si="84"/>
        <v>0</v>
      </c>
      <c r="F77" s="21">
        <f t="shared" si="84"/>
        <v>0</v>
      </c>
      <c r="G77" s="21">
        <f t="shared" si="84"/>
        <v>0</v>
      </c>
    </row>
    <row r="79" spans="1:7" x14ac:dyDescent="0.2">
      <c r="A79" s="1" t="s">
        <v>120</v>
      </c>
    </row>
  </sheetData>
  <sheetProtection formatCells="0" formatColumns="0" formatRows="0" insertRows="0" deleteRows="0" autoFilter="0"/>
  <mergeCells count="12">
    <mergeCell ref="B2:F2"/>
    <mergeCell ref="G2:G3"/>
    <mergeCell ref="A1:G1"/>
    <mergeCell ref="A55:G55"/>
    <mergeCell ref="A2:A4"/>
    <mergeCell ref="B67:F67"/>
    <mergeCell ref="G67:G68"/>
    <mergeCell ref="B56:F56"/>
    <mergeCell ref="G56:G57"/>
    <mergeCell ref="A66:G66"/>
    <mergeCell ref="A56:A58"/>
    <mergeCell ref="A67:A69"/>
  </mergeCells>
  <printOptions horizontalCentered="1"/>
  <pageMargins left="0.11811023622047245" right="0.11811023622047245" top="0.15748031496062992" bottom="0.15748031496062992" header="0.31496062992125984" footer="0.31496062992125984"/>
  <pageSetup paperSize="141" scale="6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showGridLines="0" workbookViewId="0">
      <selection sqref="A1:G1"/>
    </sheetView>
  </sheetViews>
  <sheetFormatPr baseColWidth="10" defaultColWidth="12" defaultRowHeight="11.25" x14ac:dyDescent="0.2"/>
  <cols>
    <col min="1" max="1" width="79" style="2" customWidth="1"/>
    <col min="2" max="7" width="18.33203125" style="2" customWidth="1"/>
    <col min="8" max="16384" width="12" style="2"/>
  </cols>
  <sheetData>
    <row r="1" spans="1:7" ht="50.1" customHeight="1" x14ac:dyDescent="0.2">
      <c r="A1" s="34" t="s">
        <v>179</v>
      </c>
      <c r="B1" s="32"/>
      <c r="C1" s="32"/>
      <c r="D1" s="32"/>
      <c r="E1" s="32"/>
      <c r="F1" s="32"/>
      <c r="G1" s="33"/>
    </row>
    <row r="2" spans="1:7" x14ac:dyDescent="0.2">
      <c r="A2" s="37" t="s">
        <v>51</v>
      </c>
      <c r="B2" s="34" t="s">
        <v>57</v>
      </c>
      <c r="C2" s="32"/>
      <c r="D2" s="32"/>
      <c r="E2" s="32"/>
      <c r="F2" s="33"/>
      <c r="G2" s="35" t="s">
        <v>56</v>
      </c>
    </row>
    <row r="3" spans="1:7" ht="24.95" customHeight="1" x14ac:dyDescent="0.2">
      <c r="A3" s="38"/>
      <c r="B3" s="3" t="s">
        <v>52</v>
      </c>
      <c r="C3" s="3" t="s">
        <v>117</v>
      </c>
      <c r="D3" s="3" t="s">
        <v>53</v>
      </c>
      <c r="E3" s="3" t="s">
        <v>54</v>
      </c>
      <c r="F3" s="3" t="s">
        <v>55</v>
      </c>
      <c r="G3" s="36"/>
    </row>
    <row r="4" spans="1:7" x14ac:dyDescent="0.2">
      <c r="A4" s="39"/>
      <c r="B4" s="4">
        <v>1</v>
      </c>
      <c r="C4" s="4">
        <v>2</v>
      </c>
      <c r="D4" s="4" t="s">
        <v>118</v>
      </c>
      <c r="E4" s="4">
        <v>4</v>
      </c>
      <c r="F4" s="4">
        <v>5</v>
      </c>
      <c r="G4" s="4" t="s">
        <v>119</v>
      </c>
    </row>
    <row r="5" spans="1:7" x14ac:dyDescent="0.2">
      <c r="A5" s="10" t="s">
        <v>15</v>
      </c>
      <c r="B5" s="16">
        <f t="shared" ref="B5:G5" si="0">SUM(B6:B13)</f>
        <v>106812750.91</v>
      </c>
      <c r="C5" s="16">
        <f t="shared" si="0"/>
        <v>7986987</v>
      </c>
      <c r="D5" s="16">
        <f t="shared" si="0"/>
        <v>114799737.91</v>
      </c>
      <c r="E5" s="16">
        <f t="shared" si="0"/>
        <v>53121900.289999992</v>
      </c>
      <c r="F5" s="16">
        <f t="shared" si="0"/>
        <v>49433726.450000003</v>
      </c>
      <c r="G5" s="16">
        <f t="shared" si="0"/>
        <v>61677837.620000005</v>
      </c>
    </row>
    <row r="6" spans="1:7" x14ac:dyDescent="0.2">
      <c r="A6" s="30" t="s">
        <v>40</v>
      </c>
      <c r="B6" s="6">
        <v>19138805.07</v>
      </c>
      <c r="C6" s="6">
        <v>46837</v>
      </c>
      <c r="D6" s="6">
        <f>B6+C6</f>
        <v>19185642.07</v>
      </c>
      <c r="E6" s="6">
        <v>9009552.3000000007</v>
      </c>
      <c r="F6" s="6">
        <v>8141397.1399999997</v>
      </c>
      <c r="G6" s="6">
        <f>D6-E6</f>
        <v>10176089.77</v>
      </c>
    </row>
    <row r="7" spans="1:7" x14ac:dyDescent="0.2">
      <c r="A7" s="30" t="s">
        <v>16</v>
      </c>
      <c r="B7" s="6">
        <v>0</v>
      </c>
      <c r="C7" s="6">
        <v>0</v>
      </c>
      <c r="D7" s="6">
        <f t="shared" ref="D7:D13" si="1">B7+C7</f>
        <v>0</v>
      </c>
      <c r="E7" s="6">
        <v>0</v>
      </c>
      <c r="F7" s="6">
        <v>0</v>
      </c>
      <c r="G7" s="6">
        <f t="shared" ref="G7:G13" si="2">D7-E7</f>
        <v>0</v>
      </c>
    </row>
    <row r="8" spans="1:7" x14ac:dyDescent="0.2">
      <c r="A8" s="30" t="s">
        <v>122</v>
      </c>
      <c r="B8" s="6">
        <v>14725940.859999999</v>
      </c>
      <c r="C8" s="6">
        <v>7236950</v>
      </c>
      <c r="D8" s="6">
        <f t="shared" si="1"/>
        <v>21962890.859999999</v>
      </c>
      <c r="E8" s="6">
        <v>13141686.24</v>
      </c>
      <c r="F8" s="6">
        <v>13095707.880000001</v>
      </c>
      <c r="G8" s="6">
        <f t="shared" si="2"/>
        <v>8821204.6199999992</v>
      </c>
    </row>
    <row r="9" spans="1:7" x14ac:dyDescent="0.2">
      <c r="A9" s="30" t="s">
        <v>3</v>
      </c>
      <c r="B9" s="6">
        <v>0</v>
      </c>
      <c r="C9" s="6">
        <v>0</v>
      </c>
      <c r="D9" s="6">
        <f t="shared" si="1"/>
        <v>0</v>
      </c>
      <c r="E9" s="6">
        <v>0</v>
      </c>
      <c r="F9" s="6">
        <v>0</v>
      </c>
      <c r="G9" s="6">
        <f t="shared" si="2"/>
        <v>0</v>
      </c>
    </row>
    <row r="10" spans="1:7" x14ac:dyDescent="0.2">
      <c r="A10" s="30" t="s">
        <v>22</v>
      </c>
      <c r="B10" s="6">
        <v>29224344.350000001</v>
      </c>
      <c r="C10" s="6">
        <v>460800</v>
      </c>
      <c r="D10" s="6">
        <f t="shared" si="1"/>
        <v>29685144.350000001</v>
      </c>
      <c r="E10" s="6">
        <v>13667341.59</v>
      </c>
      <c r="F10" s="6">
        <v>13156074.15</v>
      </c>
      <c r="G10" s="6">
        <f t="shared" si="2"/>
        <v>16017802.760000002</v>
      </c>
    </row>
    <row r="11" spans="1:7" x14ac:dyDescent="0.2">
      <c r="A11" s="30" t="s">
        <v>17</v>
      </c>
      <c r="B11" s="6">
        <v>0</v>
      </c>
      <c r="C11" s="6">
        <v>0</v>
      </c>
      <c r="D11" s="6">
        <f t="shared" si="1"/>
        <v>0</v>
      </c>
      <c r="E11" s="6">
        <v>0</v>
      </c>
      <c r="F11" s="6">
        <v>0</v>
      </c>
      <c r="G11" s="6">
        <f t="shared" si="2"/>
        <v>0</v>
      </c>
    </row>
    <row r="12" spans="1:7" x14ac:dyDescent="0.2">
      <c r="A12" s="30" t="s">
        <v>41</v>
      </c>
      <c r="B12" s="6">
        <v>39332424.009999998</v>
      </c>
      <c r="C12" s="6">
        <v>134500</v>
      </c>
      <c r="D12" s="6">
        <f t="shared" si="1"/>
        <v>39466924.009999998</v>
      </c>
      <c r="E12" s="6">
        <v>15985612.859999999</v>
      </c>
      <c r="F12" s="6">
        <v>13816914.9</v>
      </c>
      <c r="G12" s="6">
        <f t="shared" si="2"/>
        <v>23481311.149999999</v>
      </c>
    </row>
    <row r="13" spans="1:7" x14ac:dyDescent="0.2">
      <c r="A13" s="30" t="s">
        <v>18</v>
      </c>
      <c r="B13" s="6">
        <v>4391236.62</v>
      </c>
      <c r="C13" s="6">
        <v>107900</v>
      </c>
      <c r="D13" s="6">
        <f t="shared" si="1"/>
        <v>4499136.62</v>
      </c>
      <c r="E13" s="6">
        <v>1317707.3</v>
      </c>
      <c r="F13" s="6">
        <v>1223632.3799999999</v>
      </c>
      <c r="G13" s="6">
        <f t="shared" si="2"/>
        <v>3181429.3200000003</v>
      </c>
    </row>
    <row r="14" spans="1:7" x14ac:dyDescent="0.2">
      <c r="A14" s="10" t="s">
        <v>19</v>
      </c>
      <c r="B14" s="16">
        <f t="shared" ref="B14:G14" si="3">SUM(B15:B21)</f>
        <v>82394458.150000006</v>
      </c>
      <c r="C14" s="16">
        <f t="shared" si="3"/>
        <v>26657787.350000001</v>
      </c>
      <c r="D14" s="16">
        <f t="shared" si="3"/>
        <v>109052245.5</v>
      </c>
      <c r="E14" s="16">
        <f t="shared" si="3"/>
        <v>48156296.699999996</v>
      </c>
      <c r="F14" s="16">
        <f t="shared" si="3"/>
        <v>46292160.709999993</v>
      </c>
      <c r="G14" s="16">
        <f t="shared" si="3"/>
        <v>60895948.799999997</v>
      </c>
    </row>
    <row r="15" spans="1:7" x14ac:dyDescent="0.2">
      <c r="A15" s="30" t="s">
        <v>42</v>
      </c>
      <c r="B15" s="6">
        <v>3814367.3</v>
      </c>
      <c r="C15" s="6">
        <v>0</v>
      </c>
      <c r="D15" s="6">
        <f>B15+C15</f>
        <v>3814367.3</v>
      </c>
      <c r="E15" s="6">
        <v>1710397.75</v>
      </c>
      <c r="F15" s="6">
        <v>1459758.68</v>
      </c>
      <c r="G15" s="6">
        <f t="shared" ref="G15:G21" si="4">D15-E15</f>
        <v>2103969.5499999998</v>
      </c>
    </row>
    <row r="16" spans="1:7" x14ac:dyDescent="0.2">
      <c r="A16" s="30" t="s">
        <v>27</v>
      </c>
      <c r="B16" s="6">
        <v>58604989.07</v>
      </c>
      <c r="C16" s="6">
        <v>25237987.350000001</v>
      </c>
      <c r="D16" s="6">
        <f t="shared" ref="D16:D21" si="5">B16+C16</f>
        <v>83842976.420000002</v>
      </c>
      <c r="E16" s="6">
        <v>34917731.479999997</v>
      </c>
      <c r="F16" s="6">
        <v>33651364.210000001</v>
      </c>
      <c r="G16" s="6">
        <f t="shared" si="4"/>
        <v>48925244.940000005</v>
      </c>
    </row>
    <row r="17" spans="1:7" x14ac:dyDescent="0.2">
      <c r="A17" s="30" t="s">
        <v>20</v>
      </c>
      <c r="B17" s="6">
        <v>0</v>
      </c>
      <c r="C17" s="6">
        <v>0</v>
      </c>
      <c r="D17" s="6">
        <f t="shared" si="5"/>
        <v>0</v>
      </c>
      <c r="E17" s="6">
        <v>0</v>
      </c>
      <c r="F17" s="6">
        <v>0</v>
      </c>
      <c r="G17" s="6">
        <f t="shared" si="4"/>
        <v>0</v>
      </c>
    </row>
    <row r="18" spans="1:7" x14ac:dyDescent="0.2">
      <c r="A18" s="30" t="s">
        <v>43</v>
      </c>
      <c r="B18" s="6">
        <v>6519253.6900000004</v>
      </c>
      <c r="C18" s="6">
        <v>1031600</v>
      </c>
      <c r="D18" s="6">
        <f t="shared" si="5"/>
        <v>7550853.6900000004</v>
      </c>
      <c r="E18" s="6">
        <v>3470555.01</v>
      </c>
      <c r="F18" s="6">
        <v>3266928.16</v>
      </c>
      <c r="G18" s="6">
        <f t="shared" si="4"/>
        <v>4080298.6800000006</v>
      </c>
    </row>
    <row r="19" spans="1:7" x14ac:dyDescent="0.2">
      <c r="A19" s="30" t="s">
        <v>44</v>
      </c>
      <c r="B19" s="6">
        <v>1138284.02</v>
      </c>
      <c r="C19" s="6">
        <v>348000</v>
      </c>
      <c r="D19" s="6">
        <f t="shared" si="5"/>
        <v>1486284.02</v>
      </c>
      <c r="E19" s="6">
        <v>792189.47</v>
      </c>
      <c r="F19" s="6">
        <v>731102.19</v>
      </c>
      <c r="G19" s="6">
        <f t="shared" si="4"/>
        <v>694094.55</v>
      </c>
    </row>
    <row r="20" spans="1:7" x14ac:dyDescent="0.2">
      <c r="A20" s="30" t="s">
        <v>45</v>
      </c>
      <c r="B20" s="6">
        <v>12317564.07</v>
      </c>
      <c r="C20" s="6">
        <v>40200</v>
      </c>
      <c r="D20" s="6">
        <f t="shared" si="5"/>
        <v>12357764.07</v>
      </c>
      <c r="E20" s="6">
        <v>7265422.9900000002</v>
      </c>
      <c r="F20" s="6">
        <v>7183007.4699999997</v>
      </c>
      <c r="G20" s="6">
        <f t="shared" si="4"/>
        <v>5092341.08</v>
      </c>
    </row>
    <row r="21" spans="1:7" x14ac:dyDescent="0.2">
      <c r="A21" s="30" t="s">
        <v>4</v>
      </c>
      <c r="B21" s="6">
        <v>0</v>
      </c>
      <c r="C21" s="6">
        <v>0</v>
      </c>
      <c r="D21" s="6">
        <f t="shared" si="5"/>
        <v>0</v>
      </c>
      <c r="E21" s="6">
        <v>0</v>
      </c>
      <c r="F21" s="6">
        <v>0</v>
      </c>
      <c r="G21" s="6">
        <f t="shared" si="4"/>
        <v>0</v>
      </c>
    </row>
    <row r="22" spans="1:7" x14ac:dyDescent="0.2">
      <c r="A22" s="10" t="s">
        <v>46</v>
      </c>
      <c r="B22" s="16">
        <f t="shared" ref="B22:G22" si="6">SUM(B23:B31)</f>
        <v>36034990.939999998</v>
      </c>
      <c r="C22" s="16">
        <f t="shared" si="6"/>
        <v>195485</v>
      </c>
      <c r="D22" s="16">
        <f t="shared" si="6"/>
        <v>36230475.939999998</v>
      </c>
      <c r="E22" s="16">
        <f t="shared" si="6"/>
        <v>19183361.25</v>
      </c>
      <c r="F22" s="16">
        <f t="shared" si="6"/>
        <v>17445248.940000001</v>
      </c>
      <c r="G22" s="16">
        <f t="shared" si="6"/>
        <v>17047114.689999998</v>
      </c>
    </row>
    <row r="23" spans="1:7" x14ac:dyDescent="0.2">
      <c r="A23" s="30" t="s">
        <v>28</v>
      </c>
      <c r="B23" s="6">
        <v>36034990.939999998</v>
      </c>
      <c r="C23" s="6">
        <v>195485</v>
      </c>
      <c r="D23" s="6">
        <f>B23+C23</f>
        <v>36230475.939999998</v>
      </c>
      <c r="E23" s="6">
        <v>19183361.25</v>
      </c>
      <c r="F23" s="6">
        <v>17445248.940000001</v>
      </c>
      <c r="G23" s="6">
        <f t="shared" ref="G23:G31" si="7">D23-E23</f>
        <v>17047114.689999998</v>
      </c>
    </row>
    <row r="24" spans="1:7" x14ac:dyDescent="0.2">
      <c r="A24" s="30" t="s">
        <v>23</v>
      </c>
      <c r="B24" s="6">
        <v>0</v>
      </c>
      <c r="C24" s="6">
        <v>0</v>
      </c>
      <c r="D24" s="6">
        <f t="shared" ref="D24:D31" si="8">B24+C24</f>
        <v>0</v>
      </c>
      <c r="E24" s="6">
        <v>0</v>
      </c>
      <c r="F24" s="6">
        <v>0</v>
      </c>
      <c r="G24" s="6">
        <f t="shared" si="7"/>
        <v>0</v>
      </c>
    </row>
    <row r="25" spans="1:7" x14ac:dyDescent="0.2">
      <c r="A25" s="30" t="s">
        <v>29</v>
      </c>
      <c r="B25" s="6">
        <v>0</v>
      </c>
      <c r="C25" s="6">
        <v>0</v>
      </c>
      <c r="D25" s="6">
        <f t="shared" si="8"/>
        <v>0</v>
      </c>
      <c r="E25" s="6">
        <v>0</v>
      </c>
      <c r="F25" s="6">
        <v>0</v>
      </c>
      <c r="G25" s="6">
        <f t="shared" si="7"/>
        <v>0</v>
      </c>
    </row>
    <row r="26" spans="1:7" x14ac:dyDescent="0.2">
      <c r="A26" s="30" t="s">
        <v>47</v>
      </c>
      <c r="B26" s="6">
        <v>0</v>
      </c>
      <c r="C26" s="6">
        <v>0</v>
      </c>
      <c r="D26" s="6">
        <f t="shared" si="8"/>
        <v>0</v>
      </c>
      <c r="E26" s="6">
        <v>0</v>
      </c>
      <c r="F26" s="6">
        <v>0</v>
      </c>
      <c r="G26" s="6">
        <f t="shared" si="7"/>
        <v>0</v>
      </c>
    </row>
    <row r="27" spans="1:7" x14ac:dyDescent="0.2">
      <c r="A27" s="30" t="s">
        <v>21</v>
      </c>
      <c r="B27" s="6">
        <v>0</v>
      </c>
      <c r="C27" s="6">
        <v>0</v>
      </c>
      <c r="D27" s="6">
        <f t="shared" si="8"/>
        <v>0</v>
      </c>
      <c r="E27" s="6">
        <v>0</v>
      </c>
      <c r="F27" s="6">
        <v>0</v>
      </c>
      <c r="G27" s="6">
        <f t="shared" si="7"/>
        <v>0</v>
      </c>
    </row>
    <row r="28" spans="1:7" x14ac:dyDescent="0.2">
      <c r="A28" s="30" t="s">
        <v>5</v>
      </c>
      <c r="B28" s="6">
        <v>0</v>
      </c>
      <c r="C28" s="6">
        <v>0</v>
      </c>
      <c r="D28" s="6">
        <f t="shared" si="8"/>
        <v>0</v>
      </c>
      <c r="E28" s="6">
        <v>0</v>
      </c>
      <c r="F28" s="6">
        <v>0</v>
      </c>
      <c r="G28" s="6">
        <f t="shared" si="7"/>
        <v>0</v>
      </c>
    </row>
    <row r="29" spans="1:7" x14ac:dyDescent="0.2">
      <c r="A29" s="30" t="s">
        <v>6</v>
      </c>
      <c r="B29" s="6">
        <v>0</v>
      </c>
      <c r="C29" s="6">
        <v>0</v>
      </c>
      <c r="D29" s="6">
        <f t="shared" si="8"/>
        <v>0</v>
      </c>
      <c r="E29" s="6">
        <v>0</v>
      </c>
      <c r="F29" s="6">
        <v>0</v>
      </c>
      <c r="G29" s="6">
        <f t="shared" si="7"/>
        <v>0</v>
      </c>
    </row>
    <row r="30" spans="1:7" x14ac:dyDescent="0.2">
      <c r="A30" s="30" t="s">
        <v>48</v>
      </c>
      <c r="B30" s="6">
        <v>0</v>
      </c>
      <c r="C30" s="6">
        <v>0</v>
      </c>
      <c r="D30" s="6">
        <f t="shared" si="8"/>
        <v>0</v>
      </c>
      <c r="E30" s="6">
        <v>0</v>
      </c>
      <c r="F30" s="6">
        <v>0</v>
      </c>
      <c r="G30" s="6">
        <f t="shared" si="7"/>
        <v>0</v>
      </c>
    </row>
    <row r="31" spans="1:7" x14ac:dyDescent="0.2">
      <c r="A31" s="30" t="s">
        <v>30</v>
      </c>
      <c r="B31" s="6">
        <v>0</v>
      </c>
      <c r="C31" s="6">
        <v>0</v>
      </c>
      <c r="D31" s="6">
        <f t="shared" si="8"/>
        <v>0</v>
      </c>
      <c r="E31" s="6">
        <v>0</v>
      </c>
      <c r="F31" s="6">
        <v>0</v>
      </c>
      <c r="G31" s="6">
        <f t="shared" si="7"/>
        <v>0</v>
      </c>
    </row>
    <row r="32" spans="1:7" x14ac:dyDescent="0.2">
      <c r="A32" s="10" t="s">
        <v>31</v>
      </c>
      <c r="B32" s="16">
        <f t="shared" ref="B32:G32" si="9">SUM(B33:B36)</f>
        <v>0</v>
      </c>
      <c r="C32" s="16">
        <f t="shared" si="9"/>
        <v>0</v>
      </c>
      <c r="D32" s="16">
        <f t="shared" si="9"/>
        <v>0</v>
      </c>
      <c r="E32" s="16">
        <f t="shared" si="9"/>
        <v>0</v>
      </c>
      <c r="F32" s="16">
        <f t="shared" si="9"/>
        <v>0</v>
      </c>
      <c r="G32" s="16">
        <f t="shared" si="9"/>
        <v>0</v>
      </c>
    </row>
    <row r="33" spans="1:7" x14ac:dyDescent="0.2">
      <c r="A33" s="30" t="s">
        <v>49</v>
      </c>
      <c r="B33" s="6">
        <v>0</v>
      </c>
      <c r="C33" s="6">
        <v>0</v>
      </c>
      <c r="D33" s="6">
        <f>B33+C33</f>
        <v>0</v>
      </c>
      <c r="E33" s="6">
        <v>0</v>
      </c>
      <c r="F33" s="6">
        <v>0</v>
      </c>
      <c r="G33" s="6">
        <f t="shared" ref="G33:G36" si="10">D33-E33</f>
        <v>0</v>
      </c>
    </row>
    <row r="34" spans="1:7" ht="11.25" customHeight="1" x14ac:dyDescent="0.2">
      <c r="A34" s="30" t="s">
        <v>24</v>
      </c>
      <c r="B34" s="6">
        <v>0</v>
      </c>
      <c r="C34" s="6">
        <v>0</v>
      </c>
      <c r="D34" s="6">
        <f t="shared" ref="D34:D36" si="11">B34+C34</f>
        <v>0</v>
      </c>
      <c r="E34" s="6">
        <v>0</v>
      </c>
      <c r="F34" s="6">
        <v>0</v>
      </c>
      <c r="G34" s="6">
        <f t="shared" si="10"/>
        <v>0</v>
      </c>
    </row>
    <row r="35" spans="1:7" x14ac:dyDescent="0.2">
      <c r="A35" s="30" t="s">
        <v>32</v>
      </c>
      <c r="B35" s="6">
        <v>0</v>
      </c>
      <c r="C35" s="6">
        <v>0</v>
      </c>
      <c r="D35" s="6">
        <f t="shared" si="11"/>
        <v>0</v>
      </c>
      <c r="E35" s="6">
        <v>0</v>
      </c>
      <c r="F35" s="6">
        <v>0</v>
      </c>
      <c r="G35" s="6">
        <f t="shared" si="10"/>
        <v>0</v>
      </c>
    </row>
    <row r="36" spans="1:7" x14ac:dyDescent="0.2">
      <c r="A36" s="30" t="s">
        <v>7</v>
      </c>
      <c r="B36" s="6">
        <v>0</v>
      </c>
      <c r="C36" s="6">
        <v>0</v>
      </c>
      <c r="D36" s="6">
        <f t="shared" si="11"/>
        <v>0</v>
      </c>
      <c r="E36" s="6">
        <v>0</v>
      </c>
      <c r="F36" s="6">
        <v>0</v>
      </c>
      <c r="G36" s="6">
        <f t="shared" si="10"/>
        <v>0</v>
      </c>
    </row>
    <row r="37" spans="1:7" x14ac:dyDescent="0.2">
      <c r="A37" s="13" t="s">
        <v>50</v>
      </c>
      <c r="B37" s="21">
        <f t="shared" ref="B37:G37" si="12">SUM(B32+B22+B14+B5)</f>
        <v>225242200</v>
      </c>
      <c r="C37" s="21">
        <f t="shared" si="12"/>
        <v>34840259.350000001</v>
      </c>
      <c r="D37" s="21">
        <f t="shared" si="12"/>
        <v>260082459.34999999</v>
      </c>
      <c r="E37" s="21">
        <f t="shared" si="12"/>
        <v>120461558.23999998</v>
      </c>
      <c r="F37" s="21">
        <f t="shared" si="12"/>
        <v>113171136.09999999</v>
      </c>
      <c r="G37" s="21">
        <f t="shared" si="12"/>
        <v>139620901.11000001</v>
      </c>
    </row>
    <row r="38" spans="1:7" x14ac:dyDescent="0.2">
      <c r="A38" s="9"/>
      <c r="B38" s="9"/>
      <c r="C38" s="9"/>
      <c r="D38" s="9"/>
      <c r="E38" s="9"/>
      <c r="F38" s="9"/>
      <c r="G38" s="9"/>
    </row>
    <row r="39" spans="1:7" x14ac:dyDescent="0.2">
      <c r="A39" s="9" t="s">
        <v>120</v>
      </c>
      <c r="B39" s="9"/>
      <c r="C39" s="9"/>
      <c r="D39" s="9"/>
      <c r="E39" s="9"/>
      <c r="F39" s="9"/>
      <c r="G39" s="9"/>
    </row>
    <row r="40" spans="1:7" x14ac:dyDescent="0.2">
      <c r="A40" s="9"/>
      <c r="B40" s="9"/>
      <c r="C40" s="9"/>
      <c r="D40" s="9"/>
      <c r="E40" s="9"/>
      <c r="F40" s="9"/>
      <c r="G40" s="9"/>
    </row>
  </sheetData>
  <sheetProtection formatCells="0" formatColumns="0" formatRows="0" autoFilter="0"/>
  <mergeCells count="4">
    <mergeCell ref="B2:F2"/>
    <mergeCell ref="G2:G3"/>
    <mergeCell ref="A1:G1"/>
    <mergeCell ref="A2:A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terms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Lupita</cp:lastModifiedBy>
  <cp:lastPrinted>2023-08-03T17:37:24Z</cp:lastPrinted>
  <dcterms:created xsi:type="dcterms:W3CDTF">2014-02-10T03:37:14Z</dcterms:created>
  <dcterms:modified xsi:type="dcterms:W3CDTF">2023-08-03T17:37:40Z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