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20" yWindow="-120" windowWidth="20730" windowHeight="11160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62" l="1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03" i="62"/>
  <c r="D102" i="62" s="1"/>
  <c r="C103" i="62"/>
  <c r="C102" i="62" s="1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49" i="62" l="1"/>
  <c r="C49" i="62"/>
  <c r="D61" i="62"/>
  <c r="C61" i="62"/>
  <c r="A1" i="59"/>
  <c r="A1" i="64" s="1"/>
  <c r="D48" i="62" l="1"/>
  <c r="C48" i="62"/>
  <c r="A1" i="63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<sst xmlns="http://schemas.openxmlformats.org/spreadsheetml/2006/main" count="961" uniqueCount="660">
  <si>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</si>
  <si>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</si>
  <si>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</si>
  <si>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</si>
  <si>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</si>
  <si>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</si>
  <si>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</si>
  <si>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</si>
  <si>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</si>
  <si>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</si>
  <si>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</si>
  <si>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</si>
  <si>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</si>
  <si>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</si>
  <si>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</si>
  <si>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</si>
  <si>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</si>
  <si>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</si>
  <si>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</si>
  <si>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</si>
  <si>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</si>
  <si>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</si>
  <si>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</si>
  <si>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</si>
  <si>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</si>
  <si>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</si>
  <si>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</si>
  <si>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</si>
  <si>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</si>
  <si>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</si>
  <si>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</si>
  <si>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</si>
  <si>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</si>
  <si>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</si>
  <si>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</si>
  <si>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</si>
  <si>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</si>
  <si>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</si>
  <si>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</si>
  <si>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</si>
  <si>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</si>
  <si>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</si>
  <si>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</si>
  <si>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</si>
  <si>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</si>
  <si>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</si>
  <si>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</si>
  <si>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</si>
  <si>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</si>
  <si>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</si>
  <si>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</si>
  <si>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</si>
  <si>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</si>
  <si>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</si>
  <si>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</si>
  <si>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</si>
  <si>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</si>
  <si>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</si>
  <si>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</si>
  <si>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</si>
  <si>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</si>
  <si>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</si>
  <si>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</si>
  <si>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</si>
  <si>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</si>
  <si>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</si>
  <si>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</si>
  <si>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</si>
  <si>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</si>
  <si>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</si>
  <si>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</si>
  <si>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</si>
  <si>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</si>
  <si>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</si>
  <si>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</si>
  <si>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</si>
  <si>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</si>
  <si>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</si>
  <si>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</si>
  <si>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</si>
  <si>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</si>
  <si>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</si>
  <si>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</si>
  <si>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</si>
  <si>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</si>
  <si>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</si>
  <si>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</si>
  <si>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</si>
  <si>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</si>
  <si>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</si>
  <si>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</si>
  <si>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</si>
  <si>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</si>
  <si>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</si>
  <si>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</si>
  <si>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</si>
  <si>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</si>
  <si>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</si>
  <si>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</si>
  <si>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</si>
  <si>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</si>
  <si>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</si>
  <si>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</si>
  <si>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</si>
  <si>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</si>
  <si>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</si>
  <si>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</si>
  <si>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</si>
  <si>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</si>
  <si>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</si>
  <si>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</si>
  <si>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</si>
  <si>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</si>
  <si>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</si>
  <si>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</si>
  <si>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</si>
  <si>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</si>
  <si>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</si>
  <si>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</si>
  <si>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</si>
  <si>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</si>
  <si>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</si>
  <si>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</si>
  <si>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</si>
  <si>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</si>
  <si>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</si>
  <si>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</si>
  <si>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</si>
  <si>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</si>
  <si>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</si>
  <si>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</si>
  <si>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</si>
  <si>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</si>
  <si>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</si>
  <si>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</si>
  <si>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</si>
  <si>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</si>
  <si>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</si>
  <si>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</si>
  <si>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</si>
  <si>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</si>
  <si>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</si>
  <si>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</si>
  <si>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</si>
  <si>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</si>
  <si>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</si>
  <si>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</si>
  <si>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</si>
  <si>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</si>
  <si>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</si>
  <si>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</si>
  <si>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</si>
  <si>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</si>
  <si>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</si>
  <si>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</si>
  <si>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</si>
  <si>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</si>
  <si>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</si>
  <si>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</si>
  <si>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</si>
  <si>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</si>
  <si>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</si>
  <si>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</si>
  <si>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</si>
  <si>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</si>
  <si>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</si>
  <si>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</si>
  <si>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</si>
  <si>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</si>
  <si>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</si>
  <si>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</si>
  <si>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</si>
  <si>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</si>
  <si>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</si>
  <si>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</si>
  <si>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</si>
  <si>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</si>
  <si>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</si>
  <si>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</si>
  <si>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</si>
  <si>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</si>
  <si>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</si>
  <si>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</si>
  <si>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</si>
  <si>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</si>
  <si>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</si>
  <si>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</si>
  <si>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</si>
  <si>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</si>
  <si>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</si>
  <si>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</si>
  <si>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</si>
  <si>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</si>
  <si>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</si>
  <si>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</si>
  <si>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</si>
  <si>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</si>
  <si>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</si>
  <si>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</si>
  <si>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</si>
  <si>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</si>
  <si>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</si>
  <si>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</si>
  <si>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</si>
  <si>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</si>
  <si>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</si>
  <si>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</si>
  <si>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</si>
  <si>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</si>
  <si>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</si>
  <si>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</si>
  <si>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</si>
  <si>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</si>
  <si>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</si>
  <si>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</si>
  <si>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</si>
  <si>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</si>
  <si>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</si>
  <si>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</si>
  <si>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</si>
  <si>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</si>
  <si>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</si>
  <si>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</si>
  <si>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</si>
  <si>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</si>
  <si>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</si>
  <si>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</si>
  <si>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</si>
  <si>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</si>
  <si>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</si>
  <si>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</si>
  <si>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</si>
  <si>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</si>
  <si>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</si>
  <si>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</si>
  <si>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</si>
  <si>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</si>
  <si>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</si>
  <si>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</si>
  <si>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</si>
  <si>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</si>
  <si>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</si>
  <si>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</si>
  <si>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</si>
  <si>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</si>
  <si>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</si>
  <si>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</si>
  <si>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</si>
  <si>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</si>
  <si>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</si>
  <si>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</si>
  <si>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</si>
  <si>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</si>
  <si>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</si>
  <si>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</si>
  <si>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</si>
  <si>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</si>
  <si>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</si>
  <si>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</si>
  <si>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</si>
  <si>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</si>
  <si>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</si>
  <si>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</si>
  <si>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</si>
  <si>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</si>
  <si>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</si>
  <si>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</si>
  <si>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</si>
  <si>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</si>
  <si>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</si>
  <si>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</si>
  <si>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</si>
  <si>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</si>
  <si>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</si>
  <si>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</si>
  <si>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</si>
  <si>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</si>
  <si>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</si>
  <si>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</si>
  <si>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</si>
  <si>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</si>
  <si>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</si>
  <si>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</si>
  <si>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</si>
  <si>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</si>
  <si>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</si>
  <si>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</si>
  <si>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</si>
  <si>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</si>
  <si>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</si>
  <si>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</si>
  <si>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</si>
  <si>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</si>
  <si>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</si>
  <si>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</si>
  <si>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</si>
  <si>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</si>
  <si>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</si>
  <si>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</si>
  <si>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</si>
  <si>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</si>
  <si>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</si>
  <si>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</si>
  <si>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</si>
  <si>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</si>
  <si>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</si>
  <si>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</si>
  <si>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</si>
  <si>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</si>
  <si>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</si>
  <si>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</si>
  <si>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</si>
  <si>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</si>
  <si>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</si>
  <si>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</si>
  <si>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</si>
  <si>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</si>
  <si>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</si>
  <si>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</si>
  <si>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</si>
  <si>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</si>
  <si>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</si>
  <si>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</si>
  <si>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</si>
  <si>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</si>
  <si>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</si>
  <si>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</si>
  <si>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</si>
  <si>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</si>
  <si>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</si>
  <si>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</si>
  <si>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</si>
  <si>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</si>
  <si>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</si>
  <si>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</si>
  <si>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</si>
  <si>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</si>
  <si>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</si>
  <si>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</si>
  <si>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</si>
  <si>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</si>
  <si>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</si>
  <si>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</si>
  <si>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</si>
  <si>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</si>
  <si>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</si>
  <si>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</si>
  <si>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</si>
  <si>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</si>
  <si>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</si>
  <si>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</si>
  <si>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</si>
  <si>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</si>
  <si>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</si>
  <si>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</si>
  <si>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</si>
  <si>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</si>
  <si>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</si>
  <si>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</si>
  <si>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</si>
  <si>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</si>
  <si>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</si>
  <si>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</si>
  <si>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</si>
  <si>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</si>
  <si>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</si>
  <si>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</si>
  <si>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</si>
  <si>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</si>
  <si>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</si>
  <si>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</si>
  <si>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</si>
  <si>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</si>
  <si>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</si>
  <si>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</si>
  <si>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</si>
  <si>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</si>
  <si>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</si>
  <si>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</si>
  <si>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</si>
  <si>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</si>
  <si>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</si>
  <si>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</si>
  <si>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</si>
  <si>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</si>
  <si>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</si>
  <si>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</si>
  <si>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</si>
  <si>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</si>
  <si>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</si>
  <si>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</si>
  <si>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</si>
  <si>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</si>
  <si>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</si>
  <si>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</si>
  <si>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</si>
  <si>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</si>
  <si>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</si>
  <si>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</si>
  <si>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</si>
  <si>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</si>
  <si>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</si>
  <si>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</si>
  <si>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</si>
  <si>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</si>
  <si>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</si>
  <si>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</si>
  <si>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</si>
  <si>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</si>
  <si>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</si>
  <si>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</si>
  <si>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</si>
  <si>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</si>
  <si>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</si>
  <si>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</si>
  <si>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</si>
  <si>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</si>
  <si>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</si>
  <si>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</si>
  <si>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</si>
  <si>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</si>
  <si>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</si>
  <si>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</si>
  <si>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</si>
  <si>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</si>
  <si>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</si>
  <si>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</si>
  <si>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</si>
  <si>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</si>
  <si>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</si>
  <si>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</si>
  <si>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</si>
  <si>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</si>
  <si>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</si>
  <si>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</si>
  <si>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</si>
  <si>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</si>
  <si>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</si>
  <si>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</si>
  <si>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</si>
  <si>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</si>
  <si>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</si>
  <si>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</si>
  <si>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</si>
  <si>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</si>
  <si>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</si>
  <si>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</si>
  <si>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</si>
  <si>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</si>
  <si>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</si>
  <si>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</si>
  <si>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</si>
  <si>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</si>
  <si>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</si>
  <si>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</si>
  <si>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</si>
  <si>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</si>
  <si>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</si>
  <si>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</si>
  <si>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</si>
  <si>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</si>
  <si>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</si>
  <si>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</si>
  <si>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</si>
  <si>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</si>
  <si>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</si>
  <si>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</si>
  <si>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</si>
  <si>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</si>
  <si>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</si>
  <si>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</si>
  <si>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</si>
  <si>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</si>
  <si>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</si>
  <si>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</si>
  <si>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</si>
  <si>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</si>
  <si>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</si>
  <si>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</si>
  <si>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</si>
  <si>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</si>
  <si>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</si>
  <si>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</si>
  <si>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</si>
  <si>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</si>
  <si>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</si>
  <si>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</si>
  <si>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</si>
  <si>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</si>
  <si>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</si>
  <si>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</si>
  <si>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</si>
  <si>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</si>
  <si>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</si>
  <si>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</si>
  <si>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</si>
  <si>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</si>
  <si>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</si>
  <si>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</si>
  <si>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</si>
  <si>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</si>
  <si>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</si>
  <si>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</si>
  <si>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</si>
  <si>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</si>
  <si>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</si>
  <si>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</si>
  <si>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</si>
  <si>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</si>
  <si>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</si>
  <si>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</si>
  <si>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</si>
  <si>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</si>
  <si>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</si>
  <si>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</si>
  <si>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</si>
  <si>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</si>
  <si>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</si>
  <si>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</si>
  <si>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</si>
  <si>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</si>
  <si>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</si>
  <si>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</si>
  <si>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</si>
  <si>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</si>
  <si>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</si>
  <si>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</si>
  <si>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</si>
  <si>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</si>
  <si>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</si>
  <si>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</si>
  <si>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</si>
  <si>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</si>
  <si>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</si>
  <si>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</si>
  <si>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</si>
  <si>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</si>
  <si>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</si>
  <si>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</si>
  <si>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</si>
  <si>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</si>
  <si>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</si>
  <si>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</si>
  <si>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</si>
  <si>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</si>
  <si>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</si>
  <si>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</si>
  <si>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</si>
  <si>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</si>
  <si>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</si>
  <si>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</si>
  <si>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</si>
  <si>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</si>
  <si>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</si>
  <si>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</si>
  <si>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</si>
  <si>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</si>
  <si>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</si>
  <si>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</si>
  <si>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</si>
  <si>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</si>
  <si>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</si>
  <si>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</si>
  <si>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</si>
  <si>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</si>
  <si>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</si>
  <si>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</si>
  <si>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</si>
  <si>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</si>
  <si>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</si>
  <si>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</si>
  <si>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</si>
  <si>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</si>
  <si>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</si>
  <si>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</si>
  <si>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</si>
  <si>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</si>
  <si>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</si>
  <si>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</si>
  <si>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</si>
  <si>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</si>
  <si>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</si>
  <si>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</si>
  <si>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</si>
  <si>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</si>
  <si>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</si>
  <si>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</si>
  <si>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</si>
  <si>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</si>
  <si>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</si>
  <si>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</si>
  <si>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</si>
  <si>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</si>
  <si>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</si>
  <si>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</si>
  <si>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</si>
  <si>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</si>
  <si>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</si>
  <si>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</si>
  <si>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</si>
  <si>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</si>
  <si>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</si>
  <si>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</si>
  <si>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</si>
  <si>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</si>
  <si>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</si>
  <si>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</si>
  <si>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</si>
  <si>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</si>
  <si>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</si>
  <si>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</si>
  <si>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</si>
  <si>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</si>
  <si>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</si>
  <si>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</si>
  <si>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</si>
  <si>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</si>
  <si>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</si>
  <si>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</si>
  <si>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</si>
  <si>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</si>
  <si>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</si>
  <si>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</si>
  <si>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</si>
  <si>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</si>
  <si>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</si>
  <si>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</si>
  <si>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</si>
  <si>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</si>
  <si>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</si>
  <si>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</si>
  <si>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</si>
  <si>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</si>
  <si>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</si>
  <si>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</si>
  <si>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</si>
  <si>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</si>
  <si>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</si>
  <si>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</si>
  <si>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</si>
  <si>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</si>
  <si>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</si>
  <si>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</si>
  <si>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</si>
  <si>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</si>
  <si>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</si>
  <si>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</si>
  <si>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</si>
  <si>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</si>
  <si>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</si>
  <si>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</si>
  <si>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SISTEMA DIF DEL MUNICIPIO DE VILLAGRAN, GTO. 2021</t>
  </si>
  <si>
    <t>CORRESPONDIENTE DEL 01 DE ENERO DEL 2021 AL 31 DE DICIEMBRE DEL 2021</t>
  </si>
  <si>
    <t>________________________________________</t>
  </si>
  <si>
    <t xml:space="preserve">                                            ________________________________________</t>
  </si>
  <si>
    <t>Lic Francisco Lara González</t>
  </si>
  <si>
    <t xml:space="preserve">                                             C.P. Rosalina Anaya Guerrero</t>
  </si>
  <si>
    <t>Director del Sistema DIF Villagrán,Gto.</t>
  </si>
  <si>
    <t xml:space="preserve">                                                      Administrador del Sistema DIF Villagrán,Gto.</t>
  </si>
  <si>
    <t>Lic. Francisco Lara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</si>
</sst>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7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51" sqref="B51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53" t="s">
        <v>651</v>
      </c>
      <c r="B1" s="153"/>
      <c r="C1" s="36" t="s">
        <v>179</v>
      </c>
      <c r="D1" s="37">
        <v>2021</v>
      </c>
    </row>
    <row r="2" spans="1:5" x14ac:dyDescent="0.2">
      <c r="A2" s="154" t="s">
        <v>485</v>
      </c>
      <c r="B2" s="154"/>
      <c r="C2" s="36" t="s">
        <v>181</v>
      </c>
      <c r="D2" s="39" t="s">
        <v>606</v>
      </c>
    </row>
    <row r="3" spans="1:5" x14ac:dyDescent="0.2">
      <c r="A3" s="155" t="s">
        <v>652</v>
      </c>
      <c r="B3" s="155"/>
      <c r="C3" s="36" t="s">
        <v>182</v>
      </c>
      <c r="D3" s="37">
        <v>1</v>
      </c>
      <c r="E3" s="14">
        <v>5</v>
      </c>
    </row>
    <row r="4" spans="1:5" x14ac:dyDescent="0.2">
      <c r="A4" s="130" t="s">
        <v>650</v>
      </c>
      <c r="B4" s="130"/>
      <c r="C4" s="131"/>
      <c r="D4" s="132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125"/>
    </row>
    <row r="12" spans="1:5" x14ac:dyDescent="0.2">
      <c r="A12" s="64" t="s">
        <v>5</v>
      </c>
      <c r="B12" s="65" t="s">
        <v>6</v>
      </c>
      <c r="C12" s="125"/>
    </row>
    <row r="13" spans="1:5" x14ac:dyDescent="0.2">
      <c r="A13" s="64" t="s">
        <v>133</v>
      </c>
      <c r="B13" s="65" t="s">
        <v>601</v>
      </c>
      <c r="C13" s="125"/>
    </row>
    <row r="14" spans="1:5" x14ac:dyDescent="0.2">
      <c r="A14" s="64" t="s">
        <v>7</v>
      </c>
      <c r="B14" s="65" t="s">
        <v>597</v>
      </c>
      <c r="C14" s="125"/>
    </row>
    <row r="15" spans="1:5" x14ac:dyDescent="0.2">
      <c r="A15" s="64" t="s">
        <v>8</v>
      </c>
      <c r="B15" s="65" t="s">
        <v>132</v>
      </c>
      <c r="C15" s="125"/>
    </row>
    <row r="16" spans="1:5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6" t="s">
        <v>649</v>
      </c>
      <c r="B43" s="156"/>
      <c r="C43" s="150"/>
      <c r="D43" s="150"/>
      <c r="E43" s="150"/>
    </row>
    <row r="45" spans="1:5" x14ac:dyDescent="0.2">
      <c r="B45" s="151" t="s">
        <v>653</v>
      </c>
      <c r="C45" s="152" t="s">
        <v>654</v>
      </c>
    </row>
    <row r="46" spans="1:5" x14ac:dyDescent="0.2">
      <c r="B46" s="151" t="s">
        <v>655</v>
      </c>
      <c r="C46" s="152" t="s">
        <v>656</v>
      </c>
    </row>
    <row r="47" spans="1:5" x14ac:dyDescent="0.2">
      <c r="B47" s="151" t="s">
        <v>657</v>
      </c>
      <c r="C47" s="152" t="s">
        <v>658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27"/>
  <sheetViews>
    <sheetView showGridLines="0" workbookViewId="0">
      <selection activeCell="B37" sqref="B37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0" t="str">
        <f>ESF!A1</f>
        <v>SISTEMA DIF DEL MUNICIPIO DE VILLAGRAN, GTO. 2021</v>
      </c>
      <c r="B1" s="161"/>
      <c r="C1" s="162"/>
    </row>
    <row r="2" spans="1:3" s="58" customFormat="1" ht="18" customHeight="1" x14ac:dyDescent="0.25">
      <c r="A2" s="163" t="s">
        <v>482</v>
      </c>
      <c r="B2" s="164"/>
      <c r="C2" s="165"/>
    </row>
    <row r="3" spans="1:3" s="58" customFormat="1" ht="18" customHeight="1" x14ac:dyDescent="0.25">
      <c r="A3" s="163" t="str">
        <f>ESF!A3</f>
        <v>CORRESPONDIENTE DEL 01 DE ENERO DEL 2021 AL 31 DE DICIEMBRE DEL 2021</v>
      </c>
      <c r="B3" s="164"/>
      <c r="C3" s="165"/>
    </row>
    <row r="4" spans="1:3" s="60" customFormat="1" x14ac:dyDescent="0.2">
      <c r="A4" s="166" t="s">
        <v>478</v>
      </c>
      <c r="B4" s="167"/>
      <c r="C4" s="168"/>
    </row>
    <row r="5" spans="1:3" x14ac:dyDescent="0.2">
      <c r="A5" s="75" t="s">
        <v>517</v>
      </c>
      <c r="B5" s="75"/>
      <c r="C5" s="76">
        <v>12747744.18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4" x14ac:dyDescent="0.2">
      <c r="A17" s="90">
        <v>3.2</v>
      </c>
      <c r="B17" s="83" t="s">
        <v>526</v>
      </c>
      <c r="C17" s="81">
        <v>0</v>
      </c>
    </row>
    <row r="18" spans="1:4" x14ac:dyDescent="0.2">
      <c r="A18" s="90">
        <v>3.3</v>
      </c>
      <c r="B18" s="85" t="s">
        <v>527</v>
      </c>
      <c r="C18" s="91">
        <v>0</v>
      </c>
    </row>
    <row r="19" spans="1:4" x14ac:dyDescent="0.2">
      <c r="A19" s="77"/>
      <c r="B19" s="92"/>
      <c r="C19" s="93"/>
    </row>
    <row r="20" spans="1:4" x14ac:dyDescent="0.2">
      <c r="A20" s="94" t="s">
        <v>82</v>
      </c>
      <c r="B20" s="94"/>
      <c r="C20" s="76">
        <f>C5+C7-C15</f>
        <v>12747744.18</v>
      </c>
    </row>
    <row r="22" spans="1:4" x14ac:dyDescent="0.2">
      <c r="B22" s="42" t="s">
        <v>649</v>
      </c>
    </row>
    <row r="25" spans="1:4" x14ac:dyDescent="0.2">
      <c r="B25" s="151" t="s">
        <v>653</v>
      </c>
      <c r="C25" s="152" t="s">
        <v>654</v>
      </c>
      <c r="D25" s="14"/>
    </row>
    <row r="26" spans="1:4" x14ac:dyDescent="0.2">
      <c r="B26" s="151" t="s">
        <v>659</v>
      </c>
      <c r="C26" s="152" t="s">
        <v>656</v>
      </c>
      <c r="D26" s="14"/>
    </row>
    <row r="27" spans="1:4" x14ac:dyDescent="0.2">
      <c r="B27" s="151" t="s">
        <v>657</v>
      </c>
      <c r="C27" s="152" t="s">
        <v>658</v>
      </c>
      <c r="D27" s="14"/>
    </row>
  </sheetData>
  <mergeCells count="4">
    <mergeCell ref="A1:C1"/>
    <mergeCell ref="A2:C2"/>
    <mergeCell ref="A3:C3"/>
    <mergeCell ref="A4:C4"/>
  </mergeCells>
  <pageMargins left="0.70866141732283472" right="0.31496062992125984" top="0.74803149606299213" bottom="0.74803149606299213" header="0.31496062992125984" footer="0.31496062992125984"/>
  <pageSetup scale="85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46"/>
  <sheetViews>
    <sheetView showGridLines="0" workbookViewId="0">
      <selection activeCell="G64" sqref="G64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9" t="str">
        <f>ESF!A1</f>
        <v>SISTEMA DIF DEL MUNICIPIO DE VILLAGRAN, GTO. 2021</v>
      </c>
      <c r="B1" s="170"/>
      <c r="C1" s="171"/>
    </row>
    <row r="2" spans="1:3" s="61" customFormat="1" ht="18.95" customHeight="1" x14ac:dyDescent="0.25">
      <c r="A2" s="172" t="s">
        <v>483</v>
      </c>
      <c r="B2" s="173"/>
      <c r="C2" s="174"/>
    </row>
    <row r="3" spans="1:3" s="61" customFormat="1" ht="18.95" customHeight="1" x14ac:dyDescent="0.25">
      <c r="A3" s="172" t="str">
        <f>ESF!A3</f>
        <v>CORRESPONDIENTE DEL 01 DE ENERO DEL 2021 AL 31 DE DICIEMBRE DEL 2021</v>
      </c>
      <c r="B3" s="173"/>
      <c r="C3" s="174"/>
    </row>
    <row r="4" spans="1:3" x14ac:dyDescent="0.2">
      <c r="A4" s="166" t="s">
        <v>478</v>
      </c>
      <c r="B4" s="167"/>
      <c r="C4" s="168"/>
    </row>
    <row r="5" spans="1:3" x14ac:dyDescent="0.2">
      <c r="A5" s="105" t="s">
        <v>530</v>
      </c>
      <c r="B5" s="75"/>
      <c r="C5" s="98">
        <v>12790906.050000001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0</v>
      </c>
    </row>
    <row r="31" spans="1:3" x14ac:dyDescent="0.2">
      <c r="A31" s="115" t="s">
        <v>552</v>
      </c>
      <c r="B31" s="97" t="s">
        <v>427</v>
      </c>
      <c r="C31" s="108">
        <v>0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4" x14ac:dyDescent="0.2">
      <c r="A33" s="115" t="s">
        <v>554</v>
      </c>
      <c r="B33" s="97" t="s">
        <v>437</v>
      </c>
      <c r="C33" s="108">
        <v>0</v>
      </c>
    </row>
    <row r="34" spans="1:4" x14ac:dyDescent="0.2">
      <c r="A34" s="115" t="s">
        <v>555</v>
      </c>
      <c r="B34" s="97" t="s">
        <v>556</v>
      </c>
      <c r="C34" s="108">
        <v>0</v>
      </c>
    </row>
    <row r="35" spans="1:4" x14ac:dyDescent="0.2">
      <c r="A35" s="115" t="s">
        <v>557</v>
      </c>
      <c r="B35" s="97" t="s">
        <v>558</v>
      </c>
      <c r="C35" s="108">
        <v>0</v>
      </c>
    </row>
    <row r="36" spans="1:4" x14ac:dyDescent="0.2">
      <c r="A36" s="115" t="s">
        <v>559</v>
      </c>
      <c r="B36" s="97" t="s">
        <v>445</v>
      </c>
      <c r="C36" s="108">
        <v>0</v>
      </c>
    </row>
    <row r="37" spans="1:4" x14ac:dyDescent="0.2">
      <c r="A37" s="115" t="s">
        <v>560</v>
      </c>
      <c r="B37" s="107" t="s">
        <v>561</v>
      </c>
      <c r="C37" s="114">
        <v>0</v>
      </c>
    </row>
    <row r="38" spans="1:4" x14ac:dyDescent="0.2">
      <c r="A38" s="99"/>
      <c r="B38" s="102"/>
      <c r="C38" s="103"/>
    </row>
    <row r="39" spans="1:4" x14ac:dyDescent="0.2">
      <c r="A39" s="104" t="s">
        <v>84</v>
      </c>
      <c r="B39" s="75"/>
      <c r="C39" s="76">
        <f>C5-C7+C30</f>
        <v>12790906.050000001</v>
      </c>
    </row>
    <row r="41" spans="1:4" x14ac:dyDescent="0.2">
      <c r="B41" s="42" t="s">
        <v>649</v>
      </c>
    </row>
    <row r="42" spans="1:4" x14ac:dyDescent="0.2">
      <c r="B42" s="42"/>
    </row>
    <row r="44" spans="1:4" x14ac:dyDescent="0.2">
      <c r="B44" s="151" t="s">
        <v>653</v>
      </c>
      <c r="C44" s="152" t="s">
        <v>654</v>
      </c>
      <c r="D44" s="14"/>
    </row>
    <row r="45" spans="1:4" x14ac:dyDescent="0.2">
      <c r="B45" s="151" t="s">
        <v>659</v>
      </c>
      <c r="C45" s="152" t="s">
        <v>656</v>
      </c>
      <c r="D45" s="14"/>
    </row>
    <row r="46" spans="1:4" x14ac:dyDescent="0.2">
      <c r="B46" s="151" t="s">
        <v>657</v>
      </c>
      <c r="C46" s="152" t="s">
        <v>658</v>
      </c>
      <c r="D46" s="14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55"/>
  <sheetViews>
    <sheetView topLeftCell="A19" workbookViewId="0">
      <selection activeCell="B65" sqref="B65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9" t="str">
        <f>'Notas a los Edos Financieros'!A1</f>
        <v>SISTEMA DIF DEL MUNICIPIO DE VILLAGRAN, GTO. 2021</v>
      </c>
      <c r="B1" s="175"/>
      <c r="C1" s="175"/>
      <c r="D1" s="175"/>
      <c r="E1" s="175"/>
      <c r="F1" s="175"/>
      <c r="G1" s="49" t="s">
        <v>179</v>
      </c>
      <c r="H1" s="50">
        <f>'Notas a los Edos Financieros'!D1</f>
        <v>2021</v>
      </c>
    </row>
    <row r="2" spans="1:10" ht="18.95" customHeight="1" x14ac:dyDescent="0.2">
      <c r="A2" s="159" t="s">
        <v>484</v>
      </c>
      <c r="B2" s="175"/>
      <c r="C2" s="175"/>
      <c r="D2" s="175"/>
      <c r="E2" s="175"/>
      <c r="F2" s="175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9" t="str">
        <f>'Notas a los Edos Financieros'!A3</f>
        <v>CORRESPONDIENTE DEL 01 DE ENERO DEL 2021 AL 31 DE DICIEMBRE DEL 2021</v>
      </c>
      <c r="B3" s="175"/>
      <c r="C3" s="175"/>
      <c r="D3" s="175"/>
      <c r="E3" s="175"/>
      <c r="F3" s="175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81430360.700000003</v>
      </c>
      <c r="E35" s="63">
        <v>81430360.700000003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16074731.689999999</v>
      </c>
      <c r="D36" s="56">
        <v>0</v>
      </c>
      <c r="E36" s="56">
        <v>0</v>
      </c>
      <c r="F36" s="56">
        <v>16074731.689999999</v>
      </c>
    </row>
    <row r="37" spans="1:6" x14ac:dyDescent="0.2">
      <c r="A37" s="51">
        <v>8120</v>
      </c>
      <c r="B37" s="51" t="s">
        <v>95</v>
      </c>
      <c r="C37" s="56">
        <v>16074731.689999999</v>
      </c>
      <c r="D37" s="56">
        <v>13014774.18</v>
      </c>
      <c r="E37" s="56">
        <v>267030</v>
      </c>
      <c r="F37" s="56">
        <v>3326987.51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33000</v>
      </c>
      <c r="E38" s="56">
        <v>33000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13215744.18</v>
      </c>
      <c r="E39" s="56">
        <v>13215744.18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234030</v>
      </c>
      <c r="E40" s="56">
        <v>12981774.18</v>
      </c>
      <c r="F40" s="56">
        <v>12747744.18</v>
      </c>
    </row>
    <row r="41" spans="1:6" x14ac:dyDescent="0.2">
      <c r="A41" s="51">
        <v>8210</v>
      </c>
      <c r="B41" s="51" t="s">
        <v>91</v>
      </c>
      <c r="C41" s="56">
        <v>16074731.689999999</v>
      </c>
      <c r="D41" s="56">
        <v>0</v>
      </c>
      <c r="E41" s="56">
        <v>0</v>
      </c>
      <c r="F41" s="56">
        <v>16074731.689999999</v>
      </c>
    </row>
    <row r="42" spans="1:6" x14ac:dyDescent="0.2">
      <c r="A42" s="51">
        <v>8220</v>
      </c>
      <c r="B42" s="51" t="s">
        <v>90</v>
      </c>
      <c r="C42" s="56">
        <v>16074731.689999999</v>
      </c>
      <c r="D42" s="56">
        <v>1930013.66</v>
      </c>
      <c r="E42" s="56">
        <v>14720919.710000001</v>
      </c>
      <c r="F42" s="56">
        <v>3283825.64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584500</v>
      </c>
      <c r="E43" s="56">
        <v>584500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14136419.710000001</v>
      </c>
      <c r="E44" s="56">
        <v>14136419.710000001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12790906.050000001</v>
      </c>
      <c r="E45" s="56">
        <v>12790906.050000001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12790906.050000001</v>
      </c>
      <c r="E46" s="56">
        <v>12694710.550000001</v>
      </c>
      <c r="F46" s="56">
        <v>96195.5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12700066.869999999</v>
      </c>
      <c r="E47" s="56">
        <v>5356.32</v>
      </c>
      <c r="F47" s="56">
        <v>12694710.550000001</v>
      </c>
    </row>
    <row r="48" spans="1:6" x14ac:dyDescent="0.2">
      <c r="A48" s="138"/>
    </row>
    <row r="49" spans="1:5" x14ac:dyDescent="0.2">
      <c r="A49" s="138"/>
      <c r="B49" s="42" t="s">
        <v>649</v>
      </c>
    </row>
    <row r="53" spans="1:5" x14ac:dyDescent="0.2">
      <c r="B53" s="151" t="s">
        <v>653</v>
      </c>
      <c r="C53" s="152" t="s">
        <v>654</v>
      </c>
      <c r="D53" s="14"/>
      <c r="E53" s="59"/>
    </row>
    <row r="54" spans="1:5" x14ac:dyDescent="0.2">
      <c r="B54" s="151" t="s">
        <v>659</v>
      </c>
      <c r="C54" s="152" t="s">
        <v>656</v>
      </c>
      <c r="D54" s="14"/>
      <c r="E54" s="59"/>
    </row>
    <row r="55" spans="1:5" x14ac:dyDescent="0.2">
      <c r="B55" s="151" t="s">
        <v>657</v>
      </c>
      <c r="C55" s="152" t="s">
        <v>658</v>
      </c>
      <c r="D55" s="14"/>
      <c r="E55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31496062992125984" top="0.74803149606299213" bottom="0.74803149606299213" header="0.31496062992125984" footer="0.31496062992125984"/>
  <pageSetup scale="7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6"/>
  <sheetViews>
    <sheetView showGridLines="0" tabSelected="1" zoomScaleNormal="100" zoomScaleSheetLayoutView="100" workbookViewId="0">
      <selection activeCell="B18" sqref="B18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6" t="s">
        <v>34</v>
      </c>
      <c r="B5" s="176"/>
      <c r="C5" s="176"/>
      <c r="D5" s="176"/>
      <c r="E5" s="17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7" t="s">
        <v>36</v>
      </c>
      <c r="C10" s="177"/>
      <c r="D10" s="177"/>
      <c r="E10" s="177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7" t="s">
        <v>38</v>
      </c>
      <c r="C12" s="177"/>
      <c r="D12" s="177"/>
      <c r="E12" s="177"/>
    </row>
    <row r="13" spans="1:8" s="6" customFormat="1" ht="26.1" customHeight="1" x14ac:dyDescent="0.2">
      <c r="A13" s="122" t="s">
        <v>593</v>
      </c>
      <c r="B13" s="177" t="s">
        <v>39</v>
      </c>
      <c r="C13" s="177"/>
      <c r="D13" s="177"/>
      <c r="E13" s="17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  <row r="34" spans="2:4" x14ac:dyDescent="0.2">
      <c r="B34" s="151" t="s">
        <v>653</v>
      </c>
      <c r="C34" s="152" t="s">
        <v>654</v>
      </c>
      <c r="D34" s="14"/>
    </row>
    <row r="35" spans="2:4" x14ac:dyDescent="0.2">
      <c r="B35" s="151" t="s">
        <v>659</v>
      </c>
      <c r="C35" s="152" t="s">
        <v>656</v>
      </c>
      <c r="D35" s="14"/>
    </row>
    <row r="36" spans="2:4" x14ac:dyDescent="0.2">
      <c r="B36" s="151" t="s">
        <v>657</v>
      </c>
      <c r="C36" s="152" t="s">
        <v>658</v>
      </c>
      <c r="D36" s="14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9"/>
  <sheetViews>
    <sheetView zoomScaleNormal="100" workbookViewId="0">
      <selection activeCell="B154" sqref="B154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7" t="str">
        <f>'Notas a los Edos Financieros'!A1</f>
        <v>SISTEMA DIF DEL MUNICIPIO DE VILLAGRAN, GTO. 2021</v>
      </c>
      <c r="B1" s="158"/>
      <c r="C1" s="158"/>
      <c r="D1" s="158"/>
      <c r="E1" s="158"/>
      <c r="F1" s="158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57" t="s">
        <v>180</v>
      </c>
      <c r="B2" s="158"/>
      <c r="C2" s="158"/>
      <c r="D2" s="158"/>
      <c r="E2" s="158"/>
      <c r="F2" s="158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7" t="str">
        <f>'Notas a los Edos Financieros'!A3</f>
        <v>CORRESPONDIENTE DEL 01 DE ENERO DEL 2021 AL 31 DE DICIEMBRE DEL 2021</v>
      </c>
      <c r="B3" s="158"/>
      <c r="C3" s="158"/>
      <c r="D3" s="158"/>
      <c r="E3" s="158"/>
      <c r="F3" s="158"/>
      <c r="G3" s="36" t="s">
        <v>182</v>
      </c>
      <c r="H3" s="47">
        <f>'Notas a los Edos Financieros'!D3</f>
        <v>1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33278.42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214932.77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26673.89</v>
      </c>
      <c r="D20" s="46">
        <v>26673.89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4500</v>
      </c>
      <c r="D22" s="46">
        <v>4500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6536</v>
      </c>
    </row>
    <row r="33" spans="1:8" x14ac:dyDescent="0.2">
      <c r="A33" s="44">
        <v>1141</v>
      </c>
      <c r="B33" s="42" t="s">
        <v>204</v>
      </c>
      <c r="C33" s="46">
        <v>6536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2449746.67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806256.43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161745.62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1336185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145559.62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144814.42000000001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144814.42000000001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1279770.6399999999</v>
      </c>
      <c r="D103" s="46">
        <v>1279770.6399999999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97934.78</v>
      </c>
      <c r="D105" s="46">
        <v>97934.78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1145595.57</v>
      </c>
      <c r="D110" s="46">
        <v>1145595.57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36240.29</v>
      </c>
      <c r="D112" s="46">
        <v>36240.29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47" spans="2:4" x14ac:dyDescent="0.2">
      <c r="B147" s="151" t="s">
        <v>653</v>
      </c>
      <c r="C147" s="152" t="s">
        <v>654</v>
      </c>
      <c r="D147" s="14"/>
    </row>
    <row r="148" spans="2:4" x14ac:dyDescent="0.2">
      <c r="B148" s="151" t="s">
        <v>659</v>
      </c>
      <c r="C148" s="152" t="s">
        <v>656</v>
      </c>
      <c r="D148" s="14"/>
    </row>
    <row r="149" spans="2:4" x14ac:dyDescent="0.2">
      <c r="B149" s="151" t="s">
        <v>657</v>
      </c>
      <c r="C149" s="152" t="s">
        <v>658</v>
      </c>
      <c r="D149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7"/>
  <sheetViews>
    <sheetView zoomScaleNormal="100" workbookViewId="0">
      <selection activeCell="B232" sqref="B232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4" t="str">
        <f>ESF!A1</f>
        <v>SISTEMA DIF DEL MUNICIPIO DE VILLAGRAN, GTO. 2021</v>
      </c>
      <c r="B1" s="154"/>
      <c r="C1" s="154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4" t="s">
        <v>290</v>
      </c>
      <c r="B2" s="154"/>
      <c r="C2" s="154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4" t="str">
        <f>ESF!A3</f>
        <v>CORRESPONDIENTE DEL 01 DE ENERO DEL 2021 AL 31 DE DICIEMBRE DEL 2021</v>
      </c>
      <c r="B3" s="154"/>
      <c r="C3" s="154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445191.82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8440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8440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436751.82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244723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12279912.32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12279912.32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10296593.6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1983318.72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2.04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2.04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12720690.029999999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v>12338281.560000001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73">
        <v>9838259.1199999992</v>
      </c>
      <c r="D100" s="74">
        <f t="shared" ref="D100:D163" si="0">C100/$C$99</f>
        <v>0.79737677181035238</v>
      </c>
      <c r="E100" s="70"/>
    </row>
    <row r="101" spans="1:5" x14ac:dyDescent="0.2">
      <c r="A101" s="72">
        <v>5111</v>
      </c>
      <c r="B101" s="70" t="s">
        <v>349</v>
      </c>
      <c r="C101" s="73">
        <v>4975344.91</v>
      </c>
      <c r="D101" s="74">
        <f t="shared" si="0"/>
        <v>0.40324455928528835</v>
      </c>
      <c r="E101" s="70"/>
    </row>
    <row r="102" spans="1:5" x14ac:dyDescent="0.2">
      <c r="A102" s="72">
        <v>5112</v>
      </c>
      <c r="B102" s="70" t="s">
        <v>350</v>
      </c>
      <c r="C102" s="73">
        <v>835109.32</v>
      </c>
      <c r="D102" s="74">
        <f t="shared" si="0"/>
        <v>6.7684410988591501E-2</v>
      </c>
      <c r="E102" s="70"/>
    </row>
    <row r="103" spans="1:5" x14ac:dyDescent="0.2">
      <c r="A103" s="72">
        <v>5113</v>
      </c>
      <c r="B103" s="70" t="s">
        <v>351</v>
      </c>
      <c r="C103" s="73">
        <v>1440342.31</v>
      </c>
      <c r="D103" s="74">
        <f t="shared" si="0"/>
        <v>0.11673767558275758</v>
      </c>
      <c r="E103" s="70"/>
    </row>
    <row r="104" spans="1:5" x14ac:dyDescent="0.2">
      <c r="A104" s="72">
        <v>5114</v>
      </c>
      <c r="B104" s="70" t="s">
        <v>352</v>
      </c>
      <c r="C104" s="73">
        <v>0</v>
      </c>
      <c r="D104" s="74">
        <f t="shared" si="0"/>
        <v>0</v>
      </c>
      <c r="E104" s="70"/>
    </row>
    <row r="105" spans="1:5" x14ac:dyDescent="0.2">
      <c r="A105" s="72">
        <v>5115</v>
      </c>
      <c r="B105" s="70" t="s">
        <v>353</v>
      </c>
      <c r="C105" s="73">
        <v>2587462.58</v>
      </c>
      <c r="D105" s="74">
        <f t="shared" si="0"/>
        <v>0.20971012595371505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v>1217636.94</v>
      </c>
      <c r="D107" s="74">
        <f t="shared" si="0"/>
        <v>9.8687725197284276E-2</v>
      </c>
      <c r="E107" s="70"/>
    </row>
    <row r="108" spans="1:5" x14ac:dyDescent="0.2">
      <c r="A108" s="72">
        <v>5121</v>
      </c>
      <c r="B108" s="70" t="s">
        <v>356</v>
      </c>
      <c r="C108" s="73">
        <v>209694.44</v>
      </c>
      <c r="D108" s="74">
        <f t="shared" si="0"/>
        <v>1.6995433195479775E-2</v>
      </c>
      <c r="E108" s="70"/>
    </row>
    <row r="109" spans="1:5" x14ac:dyDescent="0.2">
      <c r="A109" s="72">
        <v>5122</v>
      </c>
      <c r="B109" s="70" t="s">
        <v>357</v>
      </c>
      <c r="C109" s="73">
        <v>93288.26</v>
      </c>
      <c r="D109" s="74">
        <f t="shared" si="0"/>
        <v>7.5608794909037555E-3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158454.57</v>
      </c>
      <c r="D111" s="74">
        <f t="shared" si="0"/>
        <v>1.2842515323503445E-2</v>
      </c>
      <c r="E111" s="70"/>
    </row>
    <row r="112" spans="1:5" x14ac:dyDescent="0.2">
      <c r="A112" s="72">
        <v>5125</v>
      </c>
      <c r="B112" s="70" t="s">
        <v>360</v>
      </c>
      <c r="C112" s="73">
        <v>205714.3</v>
      </c>
      <c r="D112" s="74">
        <f t="shared" si="0"/>
        <v>1.6672848564820722E-2</v>
      </c>
      <c r="E112" s="70"/>
    </row>
    <row r="113" spans="1:5" x14ac:dyDescent="0.2">
      <c r="A113" s="72">
        <v>5126</v>
      </c>
      <c r="B113" s="70" t="s">
        <v>361</v>
      </c>
      <c r="C113" s="73">
        <v>450877.56</v>
      </c>
      <c r="D113" s="74">
        <f t="shared" si="0"/>
        <v>3.654297868041196E-2</v>
      </c>
      <c r="E113" s="70"/>
    </row>
    <row r="114" spans="1:5" x14ac:dyDescent="0.2">
      <c r="A114" s="72">
        <v>5127</v>
      </c>
      <c r="B114" s="70" t="s">
        <v>362</v>
      </c>
      <c r="C114" s="73">
        <v>81636.62</v>
      </c>
      <c r="D114" s="74">
        <f t="shared" si="0"/>
        <v>6.616530803176127E-3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17971.189999999999</v>
      </c>
      <c r="D116" s="74">
        <f t="shared" si="0"/>
        <v>1.4565391389884928E-3</v>
      </c>
      <c r="E116" s="70"/>
    </row>
    <row r="117" spans="1:5" x14ac:dyDescent="0.2">
      <c r="A117" s="72">
        <v>5130</v>
      </c>
      <c r="B117" s="70" t="s">
        <v>365</v>
      </c>
      <c r="C117" s="73">
        <v>1282385.5</v>
      </c>
      <c r="D117" s="74">
        <f t="shared" si="0"/>
        <v>0.10393550299236322</v>
      </c>
      <c r="E117" s="70"/>
    </row>
    <row r="118" spans="1:5" x14ac:dyDescent="0.2">
      <c r="A118" s="72">
        <v>5131</v>
      </c>
      <c r="B118" s="70" t="s">
        <v>366</v>
      </c>
      <c r="C118" s="73">
        <v>153042.41</v>
      </c>
      <c r="D118" s="74">
        <f t="shared" si="0"/>
        <v>1.24038675285345E-2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f t="shared" si="0"/>
        <v>0</v>
      </c>
      <c r="E119" s="70"/>
    </row>
    <row r="120" spans="1:5" x14ac:dyDescent="0.2">
      <c r="A120" s="72">
        <v>5133</v>
      </c>
      <c r="B120" s="70" t="s">
        <v>368</v>
      </c>
      <c r="C120" s="73">
        <v>0</v>
      </c>
      <c r="D120" s="74">
        <f t="shared" si="0"/>
        <v>0</v>
      </c>
      <c r="E120" s="70"/>
    </row>
    <row r="121" spans="1:5" x14ac:dyDescent="0.2">
      <c r="A121" s="72">
        <v>5134</v>
      </c>
      <c r="B121" s="70" t="s">
        <v>369</v>
      </c>
      <c r="C121" s="73">
        <v>58555.87</v>
      </c>
      <c r="D121" s="74">
        <f t="shared" si="0"/>
        <v>4.7458691646197126E-3</v>
      </c>
      <c r="E121" s="70"/>
    </row>
    <row r="122" spans="1:5" x14ac:dyDescent="0.2">
      <c r="A122" s="72">
        <v>5135</v>
      </c>
      <c r="B122" s="70" t="s">
        <v>370</v>
      </c>
      <c r="C122" s="73">
        <v>196787.19</v>
      </c>
      <c r="D122" s="74">
        <f t="shared" si="0"/>
        <v>1.594931912057938E-2</v>
      </c>
      <c r="E122" s="70"/>
    </row>
    <row r="123" spans="1:5" x14ac:dyDescent="0.2">
      <c r="A123" s="72">
        <v>5136</v>
      </c>
      <c r="B123" s="70" t="s">
        <v>371</v>
      </c>
      <c r="C123" s="73">
        <v>3716</v>
      </c>
      <c r="D123" s="74">
        <f t="shared" si="0"/>
        <v>3.0117646302115994E-4</v>
      </c>
      <c r="E123" s="70"/>
    </row>
    <row r="124" spans="1:5" x14ac:dyDescent="0.2">
      <c r="A124" s="72">
        <v>5137</v>
      </c>
      <c r="B124" s="70" t="s">
        <v>372</v>
      </c>
      <c r="C124" s="73">
        <v>888</v>
      </c>
      <c r="D124" s="74">
        <f t="shared" si="0"/>
        <v>7.1971124640148021E-5</v>
      </c>
      <c r="E124" s="70"/>
    </row>
    <row r="125" spans="1:5" x14ac:dyDescent="0.2">
      <c r="A125" s="72">
        <v>5138</v>
      </c>
      <c r="B125" s="70" t="s">
        <v>373</v>
      </c>
      <c r="C125" s="73">
        <v>708089.45</v>
      </c>
      <c r="D125" s="74">
        <f t="shared" si="0"/>
        <v>5.7389632953067406E-2</v>
      </c>
      <c r="E125" s="70"/>
    </row>
    <row r="126" spans="1:5" x14ac:dyDescent="0.2">
      <c r="A126" s="72">
        <v>5139</v>
      </c>
      <c r="B126" s="70" t="s">
        <v>374</v>
      </c>
      <c r="C126" s="73">
        <v>161306.57999999999</v>
      </c>
      <c r="D126" s="74">
        <f t="shared" si="0"/>
        <v>1.3073666637900909E-2</v>
      </c>
      <c r="E126" s="70"/>
    </row>
    <row r="127" spans="1:5" x14ac:dyDescent="0.2">
      <c r="A127" s="72">
        <v>5200</v>
      </c>
      <c r="B127" s="70" t="s">
        <v>375</v>
      </c>
      <c r="C127" s="73">
        <v>382408.47</v>
      </c>
      <c r="D127" s="74">
        <f t="shared" si="0"/>
        <v>3.0993657272317909E-2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382408.47</v>
      </c>
      <c r="D137" s="74">
        <f t="shared" si="0"/>
        <v>3.0993657272317909E-2</v>
      </c>
      <c r="E137" s="70"/>
    </row>
    <row r="138" spans="1:5" x14ac:dyDescent="0.2">
      <c r="A138" s="72">
        <v>5241</v>
      </c>
      <c r="B138" s="70" t="s">
        <v>384</v>
      </c>
      <c r="C138" s="73">
        <v>382408.47</v>
      </c>
      <c r="D138" s="74">
        <f t="shared" si="0"/>
        <v>3.0993657272317909E-2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C164/$C$99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>
        <f t="shared" si="1"/>
        <v>0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>
        <f t="shared" si="1"/>
        <v>0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f t="shared" si="1"/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649</v>
      </c>
    </row>
    <row r="225" spans="2:4" x14ac:dyDescent="0.2">
      <c r="B225" s="151" t="s">
        <v>653</v>
      </c>
      <c r="C225" s="152" t="s">
        <v>654</v>
      </c>
      <c r="D225" s="14"/>
    </row>
    <row r="226" spans="2:4" x14ac:dyDescent="0.2">
      <c r="B226" s="151" t="s">
        <v>659</v>
      </c>
      <c r="C226" s="152" t="s">
        <v>656</v>
      </c>
      <c r="D226" s="14"/>
    </row>
    <row r="227" spans="2:4" x14ac:dyDescent="0.2">
      <c r="B227" s="151" t="s">
        <v>657</v>
      </c>
      <c r="C227" s="152" t="s">
        <v>658</v>
      </c>
      <c r="D227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31496062992125984" top="0.74803149606299213" bottom="0.74803149606299213" header="0.31496062992125984" footer="0.31496062992125984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4"/>
  <sheetViews>
    <sheetView workbookViewId="0">
      <selection activeCell="C39" sqref="C39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9" t="str">
        <f>ESF!A1</f>
        <v>SISTEMA DIF DEL MUNICIPIO DE VILLAGRAN, GTO. 2021</v>
      </c>
      <c r="B1" s="159"/>
      <c r="C1" s="159"/>
      <c r="D1" s="49" t="s">
        <v>179</v>
      </c>
      <c r="E1" s="50">
        <f>'Notas a los Edos Financieros'!D1</f>
        <v>2021</v>
      </c>
    </row>
    <row r="2" spans="1:5" ht="18.95" customHeight="1" x14ac:dyDescent="0.2">
      <c r="A2" s="159" t="s">
        <v>454</v>
      </c>
      <c r="B2" s="159"/>
      <c r="C2" s="159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9" t="str">
        <f>ESF!A3</f>
        <v>CORRESPONDIENTE DEL 01 DE ENERO DEL 2021 AL 31 DE DICIEMBRE DEL 2021</v>
      </c>
      <c r="B3" s="159"/>
      <c r="C3" s="159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0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4416.1499999999996</v>
      </c>
    </row>
    <row r="15" spans="1:5" x14ac:dyDescent="0.2">
      <c r="A15" s="55">
        <v>3220</v>
      </c>
      <c r="B15" s="51" t="s">
        <v>459</v>
      </c>
      <c r="C15" s="56">
        <v>1664467.03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4" x14ac:dyDescent="0.2">
      <c r="A17" s="55">
        <v>3231</v>
      </c>
      <c r="B17" s="51" t="s">
        <v>461</v>
      </c>
      <c r="C17" s="56">
        <v>0</v>
      </c>
    </row>
    <row r="18" spans="1:4" x14ac:dyDescent="0.2">
      <c r="A18" s="55">
        <v>3232</v>
      </c>
      <c r="B18" s="51" t="s">
        <v>462</v>
      </c>
      <c r="C18" s="56">
        <v>0</v>
      </c>
    </row>
    <row r="19" spans="1:4" x14ac:dyDescent="0.2">
      <c r="A19" s="55">
        <v>3233</v>
      </c>
      <c r="B19" s="51" t="s">
        <v>463</v>
      </c>
      <c r="C19" s="56">
        <v>0</v>
      </c>
    </row>
    <row r="20" spans="1:4" x14ac:dyDescent="0.2">
      <c r="A20" s="55">
        <v>3239</v>
      </c>
      <c r="B20" s="51" t="s">
        <v>464</v>
      </c>
      <c r="C20" s="56">
        <v>0</v>
      </c>
    </row>
    <row r="21" spans="1:4" x14ac:dyDescent="0.2">
      <c r="A21" s="55">
        <v>3240</v>
      </c>
      <c r="B21" s="51" t="s">
        <v>465</v>
      </c>
      <c r="C21" s="56">
        <v>0</v>
      </c>
    </row>
    <row r="22" spans="1:4" x14ac:dyDescent="0.2">
      <c r="A22" s="55">
        <v>3241</v>
      </c>
      <c r="B22" s="51" t="s">
        <v>466</v>
      </c>
      <c r="C22" s="56">
        <v>0</v>
      </c>
    </row>
    <row r="23" spans="1:4" x14ac:dyDescent="0.2">
      <c r="A23" s="55">
        <v>3242</v>
      </c>
      <c r="B23" s="51" t="s">
        <v>467</v>
      </c>
      <c r="C23" s="56">
        <v>0</v>
      </c>
    </row>
    <row r="24" spans="1:4" x14ac:dyDescent="0.2">
      <c r="A24" s="55">
        <v>3243</v>
      </c>
      <c r="B24" s="51" t="s">
        <v>468</v>
      </c>
      <c r="C24" s="56">
        <v>0</v>
      </c>
    </row>
    <row r="25" spans="1:4" x14ac:dyDescent="0.2">
      <c r="A25" s="55">
        <v>3250</v>
      </c>
      <c r="B25" s="51" t="s">
        <v>469</v>
      </c>
      <c r="C25" s="56">
        <v>0</v>
      </c>
    </row>
    <row r="26" spans="1:4" x14ac:dyDescent="0.2">
      <c r="A26" s="55">
        <v>3251</v>
      </c>
      <c r="B26" s="51" t="s">
        <v>470</v>
      </c>
      <c r="C26" s="56">
        <v>0</v>
      </c>
    </row>
    <row r="27" spans="1:4" x14ac:dyDescent="0.2">
      <c r="A27" s="55">
        <v>3252</v>
      </c>
      <c r="B27" s="51" t="s">
        <v>471</v>
      </c>
      <c r="C27" s="56">
        <v>0</v>
      </c>
    </row>
    <row r="29" spans="1:4" x14ac:dyDescent="0.2">
      <c r="B29" s="42" t="s">
        <v>649</v>
      </c>
    </row>
    <row r="32" spans="1:4" x14ac:dyDescent="0.2">
      <c r="B32" s="151" t="s">
        <v>653</v>
      </c>
      <c r="C32" s="152" t="s">
        <v>654</v>
      </c>
      <c r="D32" s="14"/>
    </row>
    <row r="33" spans="2:4" x14ac:dyDescent="0.2">
      <c r="B33" s="151" t="s">
        <v>659</v>
      </c>
      <c r="C33" s="152" t="s">
        <v>656</v>
      </c>
      <c r="D33" s="14"/>
    </row>
    <row r="34" spans="2:4" x14ac:dyDescent="0.2">
      <c r="B34" s="151" t="s">
        <v>657</v>
      </c>
      <c r="C34" s="152" t="s">
        <v>658</v>
      </c>
      <c r="D34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activeCell="B126" sqref="B126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9" t="str">
        <f>ESF!A1</f>
        <v>SISTEMA DIF DEL MUNICIPIO DE VILLAGRAN, GTO. 2021</v>
      </c>
      <c r="B1" s="159"/>
      <c r="C1" s="159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59" t="s">
        <v>472</v>
      </c>
      <c r="B2" s="159"/>
      <c r="C2" s="159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9" t="str">
        <f>ESF!A3</f>
        <v>CORRESPONDIENTE DEL 01 DE ENERO DEL 2021 AL 31 DE DICIEMBRE DEL 2021</v>
      </c>
      <c r="B3" s="159"/>
      <c r="C3" s="159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3943.02</v>
      </c>
      <c r="D8" s="56">
        <v>3888.02</v>
      </c>
    </row>
    <row r="9" spans="1:5" x14ac:dyDescent="0.2">
      <c r="A9" s="55">
        <v>1112</v>
      </c>
      <c r="B9" s="51" t="s">
        <v>474</v>
      </c>
      <c r="C9" s="56">
        <v>0</v>
      </c>
      <c r="D9" s="56">
        <v>0</v>
      </c>
    </row>
    <row r="10" spans="1:5" x14ac:dyDescent="0.2">
      <c r="A10" s="55">
        <v>1113</v>
      </c>
      <c r="B10" s="51" t="s">
        <v>475</v>
      </c>
      <c r="C10" s="56">
        <v>64228.63</v>
      </c>
      <c r="D10" s="56">
        <v>243898.83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68171.649999999994</v>
      </c>
      <c r="D15" s="124">
        <f>SUM(D8:D14)</f>
        <v>247786.84999999998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0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2449746.67</v>
      </c>
      <c r="D28" s="124">
        <f>SUM(D29:D36)</f>
        <v>41216</v>
      </c>
    </row>
    <row r="29" spans="1:4" x14ac:dyDescent="0.2">
      <c r="A29" s="55">
        <v>1241</v>
      </c>
      <c r="B29" s="51" t="s">
        <v>224</v>
      </c>
      <c r="C29" s="56">
        <v>806256.43</v>
      </c>
      <c r="D29" s="56">
        <v>33499</v>
      </c>
    </row>
    <row r="30" spans="1:4" x14ac:dyDescent="0.2">
      <c r="A30" s="55">
        <v>1242</v>
      </c>
      <c r="B30" s="51" t="s">
        <v>225</v>
      </c>
      <c r="C30" s="56">
        <v>161745.62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1336185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145559.62</v>
      </c>
      <c r="D34" s="56">
        <v>7717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144814.42000000001</v>
      </c>
      <c r="D37" s="124">
        <f>SUM(D38:D42)</f>
        <v>29000.02</v>
      </c>
    </row>
    <row r="38" spans="1:4" x14ac:dyDescent="0.2">
      <c r="A38" s="55">
        <v>1251</v>
      </c>
      <c r="B38" s="51" t="s">
        <v>234</v>
      </c>
      <c r="C38" s="56">
        <v>144814.42000000001</v>
      </c>
      <c r="D38" s="56">
        <v>29000.02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2594561.09</v>
      </c>
      <c r="D43" s="124">
        <f>D20+D28+D37</f>
        <v>70216.02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4416.1499999999996</v>
      </c>
      <c r="D47" s="124">
        <v>510731.52000000002</v>
      </c>
    </row>
    <row r="48" spans="1:4" x14ac:dyDescent="0.2">
      <c r="A48" s="55"/>
      <c r="B48" s="140" t="s">
        <v>617</v>
      </c>
      <c r="C48" s="124">
        <f>C49+C61+C93+C96</f>
        <v>0</v>
      </c>
      <c r="D48" s="124">
        <f>D49+D61+D93+D96</f>
        <v>0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621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0</v>
      </c>
      <c r="D61" s="124">
        <f>SUM(D62:D92)</f>
        <v>0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C103</f>
        <v>0</v>
      </c>
      <c r="D102" s="124">
        <f>D103</f>
        <v>0</v>
      </c>
    </row>
    <row r="103" spans="1:4" x14ac:dyDescent="0.2">
      <c r="A103" s="62">
        <v>1120</v>
      </c>
      <c r="B103" s="141" t="s">
        <v>620</v>
      </c>
      <c r="C103" s="124">
        <f>SUM(C104:C112)</f>
        <v>0</v>
      </c>
      <c r="D103" s="124">
        <f>SUM(D104:D112)</f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4" x14ac:dyDescent="0.2">
      <c r="A113" s="55"/>
      <c r="B113" s="143" t="s">
        <v>632</v>
      </c>
      <c r="C113" s="124">
        <f>C47+C48-C102</f>
        <v>4416.1499999999996</v>
      </c>
      <c r="D113" s="124">
        <f>D47+D48-D102</f>
        <v>510731.52000000002</v>
      </c>
    </row>
    <row r="115" spans="1:4" x14ac:dyDescent="0.2">
      <c r="B115" s="42" t="s">
        <v>649</v>
      </c>
    </row>
    <row r="118" spans="1:4" x14ac:dyDescent="0.2">
      <c r="B118" s="151" t="s">
        <v>653</v>
      </c>
      <c r="C118" s="152" t="s">
        <v>654</v>
      </c>
      <c r="D118" s="14"/>
    </row>
    <row r="119" spans="1:4" x14ac:dyDescent="0.2">
      <c r="B119" s="151" t="s">
        <v>659</v>
      </c>
      <c r="C119" s="152" t="s">
        <v>656</v>
      </c>
      <c r="D119" s="14"/>
    </row>
    <row r="120" spans="1:4" x14ac:dyDescent="0.2">
      <c r="B120" s="151" t="s">
        <v>657</v>
      </c>
      <c r="C120" s="152" t="s">
        <v>658</v>
      </c>
      <c r="D120" s="14"/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 Dif</cp:lastModifiedBy>
  <cp:lastPrinted>2022-02-22T15:10:53Z</cp:lastPrinted>
  <dcterms:created xsi:type="dcterms:W3CDTF">2012-12-11T20:36:24Z</dcterms:created>
  <dcterms:modified xsi:type="dcterms:W3CDTF">2022-02-22T19:02:10Z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