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<sst xmlns="http://schemas.openxmlformats.org/spreadsheetml/2006/main" count="951" uniqueCount="674">
  <si>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</si>
  <si>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</si>
  <si>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</si>
  <si>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</si>
  <si>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</si>
  <si>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</si>
  <si>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</si>
  <si>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</si>
  <si>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</si>
  <si>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</si>
  <si>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</si>
  <si>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</si>
  <si>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</si>
  <si>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</si>
  <si>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</si>
  <si>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</si>
  <si>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</si>
  <si>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</si>
  <si>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</si>
  <si>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</si>
  <si>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</si>
  <si>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</si>
  <si>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</si>
  <si>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</si>
  <si>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</si>
  <si>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</si>
  <si>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</si>
  <si>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</si>
  <si>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</si>
  <si>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</si>
  <si>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</si>
  <si>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</si>
  <si>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</si>
  <si>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</si>
  <si>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</si>
  <si>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</si>
  <si>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</si>
  <si>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</si>
  <si>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</si>
  <si>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</si>
  <si>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</si>
  <si>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</si>
  <si>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</si>
  <si>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</si>
  <si>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</si>
  <si>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</si>
  <si>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</si>
  <si>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</si>
  <si>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</si>
  <si>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</si>
  <si>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</si>
  <si>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</si>
  <si>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</si>
  <si>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</si>
  <si>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</si>
  <si>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</si>
  <si>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</si>
  <si>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</si>
  <si>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</si>
  <si>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</si>
  <si>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</si>
  <si>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</si>
  <si>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</si>
  <si>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</si>
  <si>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</si>
  <si>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</si>
  <si>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</si>
  <si>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</si>
  <si>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</si>
  <si>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</si>
  <si>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</si>
  <si>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</si>
  <si>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</si>
  <si>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</si>
  <si>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</si>
  <si>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</si>
  <si>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</si>
  <si>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</si>
  <si>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</si>
  <si>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</si>
  <si>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</si>
  <si>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</si>
  <si>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</si>
  <si>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</si>
  <si>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</si>
  <si>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</si>
  <si>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</si>
  <si>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</si>
  <si>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</si>
  <si>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</si>
  <si>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</si>
  <si>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</si>
  <si>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</si>
  <si>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</si>
  <si>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</si>
  <si>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</si>
  <si>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</si>
  <si>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</si>
  <si>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</si>
  <si>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</si>
  <si>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</si>
  <si>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</si>
  <si>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</si>
  <si>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</si>
  <si>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</si>
  <si>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</si>
  <si>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</si>
  <si>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</si>
  <si>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</si>
  <si>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</si>
  <si>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</si>
  <si>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</si>
  <si>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</si>
  <si>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</si>
  <si>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</si>
  <si>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</si>
  <si>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</si>
  <si>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</si>
  <si>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</si>
  <si>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</si>
  <si>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</si>
  <si>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</si>
  <si>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</si>
  <si>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</si>
  <si>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</si>
  <si>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</si>
  <si>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</si>
  <si>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</si>
  <si>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</si>
  <si>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</si>
  <si>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</si>
  <si>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</si>
  <si>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</si>
  <si>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</si>
  <si>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</si>
  <si>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</si>
  <si>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</si>
  <si>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</si>
  <si>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</si>
  <si>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</si>
  <si>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</si>
  <si>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</si>
  <si>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</si>
  <si>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</si>
  <si>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</si>
  <si>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</si>
  <si>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</si>
  <si>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</si>
  <si>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</si>
  <si>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</si>
  <si>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</si>
  <si>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</si>
  <si>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</si>
  <si>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</si>
  <si>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</si>
  <si>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</si>
  <si>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</si>
  <si>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</si>
  <si>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</si>
  <si>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</si>
  <si>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</si>
  <si>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</si>
  <si>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</si>
  <si>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</si>
  <si>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</si>
  <si>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</si>
  <si>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</si>
  <si>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</si>
  <si>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</si>
  <si>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</si>
  <si>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</si>
  <si>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</si>
  <si>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</si>
  <si>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</si>
  <si>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</si>
  <si>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</si>
  <si>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</si>
  <si>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</si>
  <si>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</si>
  <si>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</si>
  <si>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</si>
  <si>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</si>
  <si>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</si>
  <si>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</si>
  <si>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</si>
  <si>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</si>
  <si>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</si>
  <si>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</si>
  <si>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</si>
  <si>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</si>
  <si>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</si>
  <si>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</si>
  <si>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</si>
  <si>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</si>
  <si>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</si>
  <si>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</si>
  <si>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</si>
  <si>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</si>
  <si>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</si>
  <si>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</si>
  <si>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</si>
  <si>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</si>
  <si>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</si>
  <si>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</si>
  <si>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</si>
  <si>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</si>
  <si>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</si>
  <si>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</si>
  <si>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</si>
  <si>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</si>
  <si>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</si>
  <si>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</si>
  <si>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</si>
  <si>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</si>
  <si>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</si>
  <si>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</si>
  <si>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</si>
  <si>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</si>
  <si>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</si>
  <si>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</si>
  <si>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</si>
  <si>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</si>
  <si>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</si>
  <si>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</si>
  <si>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</si>
  <si>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</si>
  <si>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</si>
  <si>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</si>
  <si>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</si>
  <si>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</si>
  <si>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</si>
  <si>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</si>
  <si>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</si>
  <si>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</si>
  <si>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</si>
  <si>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</si>
  <si>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</si>
  <si>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</si>
  <si>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</si>
  <si>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</si>
  <si>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</si>
  <si>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</si>
  <si>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</si>
  <si>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</si>
  <si>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</si>
  <si>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</si>
  <si>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</si>
  <si>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</si>
  <si>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</si>
  <si>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</si>
  <si>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</si>
  <si>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</si>
  <si>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</si>
  <si>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</si>
  <si>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</si>
  <si>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</si>
  <si>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</si>
  <si>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</si>
  <si>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</si>
  <si>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</si>
  <si>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</si>
  <si>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</si>
  <si>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</si>
  <si>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</si>
  <si>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</si>
  <si>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</si>
  <si>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</si>
  <si>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</si>
  <si>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</si>
  <si>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</si>
  <si>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</si>
  <si>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</si>
  <si>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</si>
  <si>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</si>
  <si>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</si>
  <si>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</si>
  <si>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</si>
  <si>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</si>
  <si>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</si>
  <si>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</si>
  <si>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</si>
  <si>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</si>
  <si>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</si>
  <si>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</si>
  <si>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</si>
  <si>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</si>
  <si>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</si>
  <si>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</si>
  <si>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</si>
  <si>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</si>
  <si>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</si>
  <si>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</si>
  <si>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</si>
  <si>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</si>
  <si>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</si>
  <si>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</si>
  <si>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</si>
  <si>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</si>
  <si>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</si>
  <si>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</si>
  <si>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</si>
  <si>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</si>
  <si>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</si>
  <si>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</si>
  <si>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</si>
  <si>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</si>
  <si>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</si>
  <si>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</si>
  <si>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</si>
  <si>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</si>
  <si>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</si>
  <si>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</si>
  <si>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</si>
  <si>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</si>
  <si>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</si>
  <si>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</si>
  <si>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</si>
  <si>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</si>
  <si>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</si>
  <si>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</si>
  <si>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</si>
  <si>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</si>
  <si>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</si>
  <si>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</si>
  <si>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</si>
  <si>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</si>
  <si>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</si>
  <si>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</si>
  <si>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</si>
  <si>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</si>
  <si>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</si>
  <si>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</si>
  <si>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</si>
  <si>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</si>
  <si>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</si>
  <si>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</si>
  <si>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</si>
  <si>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</si>
  <si>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</si>
  <si>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</si>
  <si>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</si>
  <si>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</si>
  <si>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</si>
  <si>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</si>
  <si>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</si>
  <si>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</si>
  <si>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</si>
  <si>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</si>
  <si>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</si>
  <si>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</si>
  <si>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</si>
  <si>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</si>
  <si>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</si>
  <si>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</si>
  <si>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</si>
  <si>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</si>
  <si>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</si>
  <si>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</si>
  <si>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</si>
  <si>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</si>
  <si>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</si>
  <si>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</si>
  <si>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</si>
  <si>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</si>
  <si>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</si>
  <si>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</si>
  <si>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</si>
  <si>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</si>
  <si>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</si>
  <si>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</si>
  <si>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</si>
  <si>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</si>
  <si>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</si>
  <si>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</si>
  <si>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</si>
  <si>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</si>
  <si>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</si>
  <si>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</si>
  <si>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</si>
  <si>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</si>
  <si>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</si>
  <si>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</si>
  <si>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</si>
  <si>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</si>
  <si>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</si>
  <si>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</si>
  <si>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</si>
  <si>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</si>
  <si>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</si>
  <si>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</si>
  <si>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</si>
  <si>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</si>
  <si>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</si>
  <si>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</si>
  <si>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</si>
  <si>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</si>
  <si>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</si>
  <si>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</si>
  <si>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</si>
  <si>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</si>
  <si>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</si>
  <si>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</si>
  <si>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</si>
  <si>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</si>
  <si>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</si>
  <si>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</si>
  <si>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</si>
  <si>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</si>
  <si>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</si>
  <si>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</si>
  <si>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</si>
  <si>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</si>
  <si>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</si>
  <si>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</si>
  <si>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</si>
  <si>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</si>
  <si>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</si>
  <si>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</si>
  <si>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</si>
  <si>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</si>
  <si>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</si>
  <si>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</si>
  <si>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</si>
  <si>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</si>
  <si>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</si>
  <si>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</si>
  <si>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</si>
  <si>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</si>
  <si>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</si>
  <si>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</si>
  <si>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</si>
  <si>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</si>
  <si>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</si>
  <si>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</si>
  <si>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</si>
  <si>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</si>
  <si>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</si>
  <si>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</si>
  <si>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</si>
  <si>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</si>
  <si>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</si>
  <si>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</si>
  <si>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</si>
  <si>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</si>
  <si>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</si>
  <si>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</si>
  <si>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</si>
  <si>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</si>
  <si>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</si>
  <si>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</si>
  <si>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</si>
  <si>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</si>
  <si>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</si>
  <si>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</si>
  <si>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</si>
  <si>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</si>
  <si>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</si>
  <si>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</si>
  <si>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</si>
  <si>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</si>
  <si>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</si>
  <si>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</si>
  <si>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</si>
  <si>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</si>
  <si>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</si>
  <si>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</si>
  <si>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</si>
  <si>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</si>
  <si>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</si>
  <si>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</si>
  <si>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</si>
  <si>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</si>
  <si>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</si>
  <si>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</si>
  <si>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</si>
  <si>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</si>
  <si>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</si>
  <si>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</si>
  <si>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</si>
  <si>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</si>
  <si>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</si>
  <si>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</si>
  <si>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</si>
  <si>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</si>
  <si>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</si>
  <si>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</si>
  <si>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</si>
  <si>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</si>
  <si>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</si>
  <si>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</si>
  <si>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</si>
  <si>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</si>
  <si>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</si>
  <si>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</si>
  <si>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</si>
  <si>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</si>
  <si>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</si>
  <si>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</si>
  <si>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</si>
  <si>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</si>
  <si>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</si>
  <si>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</si>
  <si>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</si>
  <si>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</si>
  <si>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</si>
  <si>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</si>
  <si>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</si>
  <si>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</si>
  <si>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</si>
  <si>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</si>
  <si>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</si>
  <si>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</si>
  <si>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</si>
  <si>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</si>
  <si>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</si>
  <si>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</si>
  <si>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</si>
  <si>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</si>
  <si>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</si>
  <si>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</si>
  <si>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</si>
  <si>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</si>
  <si>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</si>
  <si>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</si>
  <si>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</si>
  <si>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</si>
  <si>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</si>
  <si>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</si>
  <si>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</si>
  <si>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</si>
  <si>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</si>
  <si>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</si>
  <si>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</si>
  <si>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</si>
  <si>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</si>
  <si>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</si>
  <si>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</si>
  <si>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</si>
  <si>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</si>
  <si>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</si>
  <si>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</si>
  <si>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</si>
  <si>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</si>
  <si>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</si>
  <si>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</si>
  <si>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</si>
  <si>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</si>
  <si>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</si>
  <si>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</si>
  <si>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</si>
  <si>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</si>
  <si>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</si>
  <si>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</si>
  <si>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</si>
  <si>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</si>
  <si>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</si>
  <si>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</si>
  <si>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</si>
  <si>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</si>
  <si>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</si>
  <si>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</si>
  <si>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</si>
  <si>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</si>
  <si>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</si>
  <si>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</si>
  <si>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</si>
  <si>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</si>
  <si>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</si>
  <si>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</si>
  <si>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</si>
  <si>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</si>
  <si>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</si>
  <si>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</si>
  <si>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</si>
  <si>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</si>
  <si>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</si>
  <si>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</si>
  <si>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</si>
  <si>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</si>
  <si>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</si>
  <si>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</si>
  <si>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</si>
  <si>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</si>
  <si>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</si>
  <si>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</si>
  <si>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</si>
  <si>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</si>
  <si>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</si>
  <si>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</si>
  <si>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</si>
  <si>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</si>
  <si>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</si>
  <si>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</si>
  <si>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</si>
  <si>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</si>
  <si>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</si>
  <si>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</si>
  <si>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</si>
  <si>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</si>
  <si>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</si>
  <si>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</si>
  <si>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</si>
  <si>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</si>
  <si>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</si>
  <si>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</si>
  <si>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</si>
  <si>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</si>
  <si>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</si>
  <si>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</si>
  <si>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</si>
  <si>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</si>
  <si>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</si>
  <si>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</si>
  <si>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</si>
  <si>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</si>
  <si>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</si>
  <si>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</si>
  <si>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</si>
  <si>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</si>
  <si>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</si>
  <si>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</si>
  <si>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</si>
  <si>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</si>
  <si>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</si>
  <si>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</si>
  <si>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</si>
  <si>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</si>
  <si>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</si>
  <si>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</si>
  <si>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</si>
  <si>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</si>
  <si>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</si>
  <si>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</si>
  <si>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</si>
  <si>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</si>
  <si>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</si>
  <si>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</si>
  <si>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</si>
  <si>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</si>
  <si>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</si>
  <si>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</si>
  <si>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</si>
  <si>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</si>
  <si>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</si>
  <si>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</si>
  <si>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</si>
  <si>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</si>
  <si>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</si>
  <si>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</si>
  <si>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</si>
  <si>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</si>
  <si>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</si>
  <si>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</si>
  <si>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</si>
  <si>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</si>
  <si>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</si>
  <si>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</si>
  <si>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</si>
  <si>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</si>
  <si>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</si>
  <si>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</si>
  <si>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</si>
  <si>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</si>
  <si>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</si>
  <si>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</si>
  <si>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</si>
  <si>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</si>
  <si>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</si>
  <si>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</si>
  <si>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</si>
  <si>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</si>
  <si>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</si>
  <si>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Villagrán,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</si>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</sst>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127512897.01000001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127512897.01000001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771902.91999999993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113466.2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658436.72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19550.580000000002</v>
      </c>
    </row>
    <row r="31" spans="1:3" x14ac:dyDescent="0.2">
      <c r="A31" s="90" t="s">
        <v>560</v>
      </c>
      <c r="B31" s="77" t="s">
        <v>441</v>
      </c>
      <c r="C31" s="150">
        <v>19550.580000000002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-752352.34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6" workbookViewId="0">
      <selection activeCell="J76" sqref="J7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9239685.5999999996</v>
      </c>
      <c r="D27" s="34">
        <v>0</v>
      </c>
      <c r="E27" s="34">
        <v>0</v>
      </c>
      <c r="F27" s="34">
        <f t="shared" si="0"/>
        <v>9239685.5999999996</v>
      </c>
    </row>
    <row r="28" spans="1:6" x14ac:dyDescent="0.2">
      <c r="A28" s="29">
        <v>7420</v>
      </c>
      <c r="B28" s="29" t="s">
        <v>105</v>
      </c>
      <c r="C28" s="34">
        <v>-9239685.5999999996</v>
      </c>
      <c r="D28" s="34">
        <v>0</v>
      </c>
      <c r="E28" s="34">
        <v>0</v>
      </c>
      <c r="F28" s="34">
        <f t="shared" si="0"/>
        <v>-9239685.5999999996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190446200</v>
      </c>
      <c r="E40" s="34">
        <v>0</v>
      </c>
      <c r="F40" s="34">
        <f t="shared" si="0"/>
        <v>190446200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127512897.01000001</v>
      </c>
      <c r="E41" s="34">
        <v>-243040602.37</v>
      </c>
      <c r="F41" s="34">
        <f t="shared" si="0"/>
        <v>-115527705.36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52594402.369999997</v>
      </c>
      <c r="E42" s="34">
        <v>0</v>
      </c>
      <c r="F42" s="34">
        <f t="shared" si="0"/>
        <v>52594402.369999997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127512897.01000001</v>
      </c>
      <c r="E43" s="34">
        <v>-127512897.01000001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-127512897.01000001</v>
      </c>
      <c r="F44" s="34">
        <f t="shared" si="0"/>
        <v>-127512897.01000001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-190446200</v>
      </c>
      <c r="F45" s="34">
        <f t="shared" si="0"/>
        <v>-190446200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251469904.66</v>
      </c>
      <c r="E46" s="34">
        <v>-118641310.75</v>
      </c>
      <c r="F46" s="34">
        <f t="shared" si="0"/>
        <v>132828593.91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8429302.2899999991</v>
      </c>
      <c r="E47" s="34">
        <v>-61023704.659999996</v>
      </c>
      <c r="F47" s="34">
        <f t="shared" si="0"/>
        <v>-52594402.369999997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110212008.45999999</v>
      </c>
      <c r="E48" s="34">
        <v>-110207032.5</v>
      </c>
      <c r="F48" s="34">
        <f t="shared" si="0"/>
        <v>4975.9599999934435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110207032.5</v>
      </c>
      <c r="E49" s="34">
        <v>-109330704.88</v>
      </c>
      <c r="F49" s="34">
        <f t="shared" si="0"/>
        <v>876327.62000000477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109330704.88</v>
      </c>
      <c r="E50" s="34">
        <v>-109330704.88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109330704.88</v>
      </c>
      <c r="E51" s="34">
        <v>0</v>
      </c>
      <c r="F51" s="34">
        <f t="shared" si="0"/>
        <v>109330704.88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18" zoomScale="106" zoomScaleNormal="106" workbookViewId="0">
      <selection activeCell="B118" sqref="B11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277692.05</v>
      </c>
    </row>
    <row r="9" spans="1:8" x14ac:dyDescent="0.2">
      <c r="A9" s="22">
        <v>1115</v>
      </c>
      <c r="B9" s="20" t="s">
        <v>198</v>
      </c>
      <c r="C9" s="24">
        <v>2924169.03</v>
      </c>
    </row>
    <row r="10" spans="1:8" x14ac:dyDescent="0.2">
      <c r="A10" s="22">
        <v>1121</v>
      </c>
      <c r="B10" s="20" t="s">
        <v>199</v>
      </c>
      <c r="C10" s="24">
        <v>-504.37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3373008.44</v>
      </c>
      <c r="D16" s="24">
        <v>11403397.9</v>
      </c>
      <c r="E16" s="24">
        <v>3333151.77</v>
      </c>
      <c r="F16" s="24">
        <v>1993436.89</v>
      </c>
      <c r="G16" s="24">
        <v>1104680.3600000001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3199429.34</v>
      </c>
      <c r="D20" s="24">
        <v>3199429.34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450000</v>
      </c>
      <c r="D21" s="24">
        <v>450000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134565.34</v>
      </c>
      <c r="D23" s="24">
        <v>134565.34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3340380.9</v>
      </c>
      <c r="D24" s="24">
        <v>3340380.9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13689708.289999999</v>
      </c>
      <c r="D27" s="24">
        <v>13689708.289999999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-1391463.15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252245859.52999997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7661365.1399999997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12765968.380000001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208066.86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208747336.13999999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22863123.010000002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48093718.619999997</v>
      </c>
      <c r="D62" s="24">
        <f t="shared" ref="D62:E62" si="0">SUM(D63:D70)</f>
        <v>0</v>
      </c>
      <c r="E62" s="24">
        <f t="shared" si="0"/>
        <v>-29868206.309999999</v>
      </c>
    </row>
    <row r="63" spans="1:9" x14ac:dyDescent="0.2">
      <c r="A63" s="22">
        <v>1241</v>
      </c>
      <c r="B63" s="20" t="s">
        <v>239</v>
      </c>
      <c r="C63" s="24">
        <v>6255435.21</v>
      </c>
      <c r="D63" s="24">
        <v>0</v>
      </c>
      <c r="E63" s="24">
        <v>-4520722.8</v>
      </c>
    </row>
    <row r="64" spans="1:9" x14ac:dyDescent="0.2">
      <c r="A64" s="22">
        <v>1242</v>
      </c>
      <c r="B64" s="20" t="s">
        <v>240</v>
      </c>
      <c r="C64" s="24">
        <v>2179910.21</v>
      </c>
      <c r="D64" s="24">
        <v>0</v>
      </c>
      <c r="E64" s="24">
        <v>-1045580.19</v>
      </c>
    </row>
    <row r="65" spans="1:9" x14ac:dyDescent="0.2">
      <c r="A65" s="22">
        <v>1243</v>
      </c>
      <c r="B65" s="20" t="s">
        <v>241</v>
      </c>
      <c r="C65" s="24">
        <v>117660.91</v>
      </c>
      <c r="D65" s="24">
        <v>0</v>
      </c>
      <c r="E65" s="24">
        <v>-60618.53</v>
      </c>
    </row>
    <row r="66" spans="1:9" x14ac:dyDescent="0.2">
      <c r="A66" s="22">
        <v>1244</v>
      </c>
      <c r="B66" s="20" t="s">
        <v>242</v>
      </c>
      <c r="C66" s="24">
        <v>29083086.18</v>
      </c>
      <c r="D66" s="24">
        <v>0</v>
      </c>
      <c r="E66" s="24">
        <v>-19204561.809999999</v>
      </c>
    </row>
    <row r="67" spans="1:9" x14ac:dyDescent="0.2">
      <c r="A67" s="22">
        <v>1245</v>
      </c>
      <c r="B67" s="20" t="s">
        <v>243</v>
      </c>
      <c r="C67" s="24">
        <v>4949443.29</v>
      </c>
      <c r="D67" s="24">
        <v>0</v>
      </c>
      <c r="E67" s="24">
        <v>-2595211.29</v>
      </c>
    </row>
    <row r="68" spans="1:9" x14ac:dyDescent="0.2">
      <c r="A68" s="22">
        <v>1246</v>
      </c>
      <c r="B68" s="20" t="s">
        <v>244</v>
      </c>
      <c r="C68" s="24">
        <v>5239522.63</v>
      </c>
      <c r="D68" s="24">
        <v>0</v>
      </c>
      <c r="E68" s="24">
        <v>-2441511.69</v>
      </c>
    </row>
    <row r="69" spans="1:9" x14ac:dyDescent="0.2">
      <c r="A69" s="22">
        <v>1247</v>
      </c>
      <c r="B69" s="20" t="s">
        <v>245</v>
      </c>
      <c r="C69" s="24">
        <v>268660.19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594695.61</v>
      </c>
      <c r="D74" s="24">
        <f>SUM(D75:D79)</f>
        <v>0</v>
      </c>
      <c r="E74" s="24">
        <f>SUM(E75:E79)</f>
        <v>266587.81</v>
      </c>
    </row>
    <row r="75" spans="1:9" x14ac:dyDescent="0.2">
      <c r="A75" s="22">
        <v>1251</v>
      </c>
      <c r="B75" s="20" t="s">
        <v>249</v>
      </c>
      <c r="C75" s="24">
        <v>201956.24</v>
      </c>
      <c r="D75" s="24">
        <v>0</v>
      </c>
      <c r="E75" s="24">
        <v>47508.12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392739.37</v>
      </c>
      <c r="D78" s="24">
        <v>0</v>
      </c>
      <c r="E78" s="24">
        <v>219079.69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1118957.75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1118957.75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14537333.390000001</v>
      </c>
      <c r="D110" s="24">
        <f>SUM(D111:D119)</f>
        <v>14537333.390000001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-9518278.6699999999</v>
      </c>
      <c r="D111" s="24">
        <f>C111</f>
        <v>-9518278.6699999999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5070385.37</v>
      </c>
      <c r="D112" s="24">
        <f t="shared" ref="D112:D119" si="1">C112</f>
        <v>5070385.37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5289226.87</v>
      </c>
      <c r="D113" s="24">
        <f t="shared" si="1"/>
        <v>5289226.87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1249443.3799999999</v>
      </c>
      <c r="D115" s="24">
        <f t="shared" si="1"/>
        <v>1249443.3799999999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10954793.07</v>
      </c>
      <c r="D117" s="24">
        <f t="shared" si="1"/>
        <v>10954793.07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1491763.37</v>
      </c>
      <c r="D119" s="24">
        <f t="shared" si="1"/>
        <v>1491763.37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21500000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24" zoomScaleNormal="100" workbookViewId="0">
      <selection activeCell="B150" sqref="B15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29284343.309999999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26094266.149999999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14180380.65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11491839.109999999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422046.39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618249.5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618249.5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1799924.7400000002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8509.58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1622719.81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168695.35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113466.2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113466.2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658436.72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449351.36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18351.2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190734.16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98228553.700000018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98228553.700000018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61906764.240000002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30165375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5095411.3099999996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1061003.1499999999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92652985.899999991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74225391.959999993</v>
      </c>
      <c r="D99" s="57">
        <f>C99/$C$98</f>
        <v>0.80111170988176428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43949792.210000001</v>
      </c>
      <c r="D100" s="57">
        <f t="shared" ref="D100:D163" si="0">C100/$C$98</f>
        <v>0.47434836322959784</v>
      </c>
      <c r="E100" s="56"/>
    </row>
    <row r="101" spans="1:5" x14ac:dyDescent="0.2">
      <c r="A101" s="54">
        <v>5111</v>
      </c>
      <c r="B101" s="51" t="s">
        <v>363</v>
      </c>
      <c r="C101" s="55">
        <v>23662704.379999999</v>
      </c>
      <c r="D101" s="57">
        <f t="shared" si="0"/>
        <v>0.2553906293482982</v>
      </c>
      <c r="E101" s="56"/>
    </row>
    <row r="102" spans="1:5" x14ac:dyDescent="0.2">
      <c r="A102" s="54">
        <v>5112</v>
      </c>
      <c r="B102" s="51" t="s">
        <v>364</v>
      </c>
      <c r="C102" s="55">
        <v>8297991.5099999998</v>
      </c>
      <c r="D102" s="57">
        <f t="shared" si="0"/>
        <v>8.9559893071940386E-2</v>
      </c>
      <c r="E102" s="56"/>
    </row>
    <row r="103" spans="1:5" x14ac:dyDescent="0.2">
      <c r="A103" s="54">
        <v>5113</v>
      </c>
      <c r="B103" s="51" t="s">
        <v>365</v>
      </c>
      <c r="C103" s="55">
        <v>1147312.54</v>
      </c>
      <c r="D103" s="57">
        <f t="shared" si="0"/>
        <v>1.2382898714546448E-2</v>
      </c>
      <c r="E103" s="56"/>
    </row>
    <row r="104" spans="1:5" x14ac:dyDescent="0.2">
      <c r="A104" s="54">
        <v>5114</v>
      </c>
      <c r="B104" s="51" t="s">
        <v>366</v>
      </c>
      <c r="C104" s="55">
        <v>218995.20000000001</v>
      </c>
      <c r="D104" s="57">
        <f t="shared" si="0"/>
        <v>2.3636065030474105E-3</v>
      </c>
      <c r="E104" s="56"/>
    </row>
    <row r="105" spans="1:5" x14ac:dyDescent="0.2">
      <c r="A105" s="54">
        <v>5115</v>
      </c>
      <c r="B105" s="51" t="s">
        <v>367</v>
      </c>
      <c r="C105" s="55">
        <v>10622788.58</v>
      </c>
      <c r="D105" s="57">
        <f t="shared" si="0"/>
        <v>0.11465133559176532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14891500.93</v>
      </c>
      <c r="D107" s="57">
        <f t="shared" si="0"/>
        <v>0.16072337858676611</v>
      </c>
      <c r="E107" s="56"/>
    </row>
    <row r="108" spans="1:5" x14ac:dyDescent="0.2">
      <c r="A108" s="54">
        <v>5121</v>
      </c>
      <c r="B108" s="51" t="s">
        <v>370</v>
      </c>
      <c r="C108" s="55">
        <v>1081574.1000000001</v>
      </c>
      <c r="D108" s="57">
        <f t="shared" si="0"/>
        <v>1.1673386340374814E-2</v>
      </c>
      <c r="E108" s="56"/>
    </row>
    <row r="109" spans="1:5" x14ac:dyDescent="0.2">
      <c r="A109" s="54">
        <v>5122</v>
      </c>
      <c r="B109" s="51" t="s">
        <v>371</v>
      </c>
      <c r="C109" s="55">
        <v>763647.89</v>
      </c>
      <c r="D109" s="57">
        <f t="shared" si="0"/>
        <v>8.2420213723516933E-3</v>
      </c>
      <c r="E109" s="56"/>
    </row>
    <row r="110" spans="1:5" x14ac:dyDescent="0.2">
      <c r="A110" s="54">
        <v>5123</v>
      </c>
      <c r="B110" s="51" t="s">
        <v>372</v>
      </c>
      <c r="C110" s="55">
        <v>1960.01</v>
      </c>
      <c r="D110" s="57">
        <f t="shared" si="0"/>
        <v>2.1154310149436858E-5</v>
      </c>
      <c r="E110" s="56"/>
    </row>
    <row r="111" spans="1:5" x14ac:dyDescent="0.2">
      <c r="A111" s="54">
        <v>5124</v>
      </c>
      <c r="B111" s="51" t="s">
        <v>373</v>
      </c>
      <c r="C111" s="55">
        <v>1285272.42</v>
      </c>
      <c r="D111" s="57">
        <f t="shared" si="0"/>
        <v>1.387189422461991E-2</v>
      </c>
      <c r="E111" s="56"/>
    </row>
    <row r="112" spans="1:5" x14ac:dyDescent="0.2">
      <c r="A112" s="54">
        <v>5125</v>
      </c>
      <c r="B112" s="51" t="s">
        <v>374</v>
      </c>
      <c r="C112" s="55">
        <v>4568874.2</v>
      </c>
      <c r="D112" s="57">
        <f t="shared" si="0"/>
        <v>4.9311677930500467E-2</v>
      </c>
      <c r="E112" s="56"/>
    </row>
    <row r="113" spans="1:5" x14ac:dyDescent="0.2">
      <c r="A113" s="54">
        <v>5126</v>
      </c>
      <c r="B113" s="51" t="s">
        <v>375</v>
      </c>
      <c r="C113" s="55">
        <v>6733589.54</v>
      </c>
      <c r="D113" s="57">
        <f t="shared" si="0"/>
        <v>7.2675364691080088E-2</v>
      </c>
      <c r="E113" s="56"/>
    </row>
    <row r="114" spans="1:5" x14ac:dyDescent="0.2">
      <c r="A114" s="54">
        <v>5127</v>
      </c>
      <c r="B114" s="51" t="s">
        <v>376</v>
      </c>
      <c r="C114" s="55">
        <v>408917.42</v>
      </c>
      <c r="D114" s="57">
        <f t="shared" si="0"/>
        <v>4.4134294866799324E-3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47665.35</v>
      </c>
      <c r="D116" s="57">
        <f t="shared" si="0"/>
        <v>5.144502310097704E-4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15384098.819999998</v>
      </c>
      <c r="D117" s="57">
        <f t="shared" si="0"/>
        <v>0.16603996806540047</v>
      </c>
      <c r="E117" s="56"/>
    </row>
    <row r="118" spans="1:5" x14ac:dyDescent="0.2">
      <c r="A118" s="54">
        <v>5131</v>
      </c>
      <c r="B118" s="51" t="s">
        <v>380</v>
      </c>
      <c r="C118" s="55">
        <v>5325902.28</v>
      </c>
      <c r="D118" s="57">
        <f t="shared" si="0"/>
        <v>5.74822519562211E-2</v>
      </c>
      <c r="E118" s="56"/>
    </row>
    <row r="119" spans="1:5" x14ac:dyDescent="0.2">
      <c r="A119" s="54">
        <v>5132</v>
      </c>
      <c r="B119" s="51" t="s">
        <v>381</v>
      </c>
      <c r="C119" s="55">
        <v>266135.64</v>
      </c>
      <c r="D119" s="57">
        <f t="shared" si="0"/>
        <v>2.8723914012575825E-3</v>
      </c>
      <c r="E119" s="56"/>
    </row>
    <row r="120" spans="1:5" x14ac:dyDescent="0.2">
      <c r="A120" s="54">
        <v>5133</v>
      </c>
      <c r="B120" s="51" t="s">
        <v>382</v>
      </c>
      <c r="C120" s="55">
        <v>916483.14</v>
      </c>
      <c r="D120" s="57">
        <f t="shared" si="0"/>
        <v>9.8915661605245703E-3</v>
      </c>
      <c r="E120" s="56"/>
    </row>
    <row r="121" spans="1:5" x14ac:dyDescent="0.2">
      <c r="A121" s="54">
        <v>5134</v>
      </c>
      <c r="B121" s="51" t="s">
        <v>383</v>
      </c>
      <c r="C121" s="55">
        <v>92567.75</v>
      </c>
      <c r="D121" s="57">
        <f t="shared" si="0"/>
        <v>9.9908005231378097E-4</v>
      </c>
      <c r="E121" s="56"/>
    </row>
    <row r="122" spans="1:5" x14ac:dyDescent="0.2">
      <c r="A122" s="54">
        <v>5135</v>
      </c>
      <c r="B122" s="51" t="s">
        <v>384</v>
      </c>
      <c r="C122" s="55">
        <v>2690543.78</v>
      </c>
      <c r="D122" s="57">
        <f t="shared" si="0"/>
        <v>2.9038932246650887E-2</v>
      </c>
      <c r="E122" s="56"/>
    </row>
    <row r="123" spans="1:5" x14ac:dyDescent="0.2">
      <c r="A123" s="54">
        <v>5136</v>
      </c>
      <c r="B123" s="51" t="s">
        <v>385</v>
      </c>
      <c r="C123" s="55">
        <v>267487.61</v>
      </c>
      <c r="D123" s="57">
        <f t="shared" si="0"/>
        <v>2.8869831598163317E-3</v>
      </c>
      <c r="E123" s="56"/>
    </row>
    <row r="124" spans="1:5" x14ac:dyDescent="0.2">
      <c r="A124" s="54">
        <v>5137</v>
      </c>
      <c r="B124" s="51" t="s">
        <v>386</v>
      </c>
      <c r="C124" s="55">
        <v>12099.87</v>
      </c>
      <c r="D124" s="57">
        <f t="shared" si="0"/>
        <v>1.3059341674168324E-4</v>
      </c>
      <c r="E124" s="56"/>
    </row>
    <row r="125" spans="1:5" x14ac:dyDescent="0.2">
      <c r="A125" s="54">
        <v>5138</v>
      </c>
      <c r="B125" s="51" t="s">
        <v>387</v>
      </c>
      <c r="C125" s="55">
        <v>3147451.75</v>
      </c>
      <c r="D125" s="57">
        <f t="shared" si="0"/>
        <v>3.3970321835035434E-2</v>
      </c>
      <c r="E125" s="56"/>
    </row>
    <row r="126" spans="1:5" x14ac:dyDescent="0.2">
      <c r="A126" s="54">
        <v>5139</v>
      </c>
      <c r="B126" s="51" t="s">
        <v>388</v>
      </c>
      <c r="C126" s="55">
        <v>2665427</v>
      </c>
      <c r="D126" s="57">
        <f t="shared" si="0"/>
        <v>2.8767847836839118E-2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17852387.599999998</v>
      </c>
      <c r="D127" s="57">
        <f t="shared" si="0"/>
        <v>0.19268011091696505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6728454.96</v>
      </c>
      <c r="D128" s="57">
        <f t="shared" si="0"/>
        <v>7.2619947372899507E-2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6728454.96</v>
      </c>
      <c r="D130" s="57">
        <f t="shared" si="0"/>
        <v>7.2619947372899507E-2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9686582.4399999995</v>
      </c>
      <c r="D137" s="57">
        <f t="shared" si="0"/>
        <v>0.10454689987492352</v>
      </c>
      <c r="E137" s="56"/>
    </row>
    <row r="138" spans="1:5" x14ac:dyDescent="0.2">
      <c r="A138" s="54">
        <v>5241</v>
      </c>
      <c r="B138" s="51" t="s">
        <v>398</v>
      </c>
      <c r="C138" s="55">
        <v>9166582.4399999995</v>
      </c>
      <c r="D138" s="57">
        <f t="shared" si="0"/>
        <v>9.8934560510477845E-2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520000</v>
      </c>
      <c r="D140" s="57">
        <f t="shared" si="0"/>
        <v>5.6123393644456742E-3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1437350.2</v>
      </c>
      <c r="D142" s="57">
        <f t="shared" si="0"/>
        <v>1.5513263669142045E-2</v>
      </c>
      <c r="E142" s="56"/>
    </row>
    <row r="143" spans="1:5" x14ac:dyDescent="0.2">
      <c r="A143" s="54">
        <v>5251</v>
      </c>
      <c r="B143" s="51" t="s">
        <v>402</v>
      </c>
      <c r="C143" s="55">
        <v>1437350.2</v>
      </c>
      <c r="D143" s="57">
        <f t="shared" si="0"/>
        <v>1.5513263669142045E-2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168130</v>
      </c>
      <c r="D170" s="57">
        <f t="shared" si="1"/>
        <v>1.814620417969714E-3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168130</v>
      </c>
      <c r="D171" s="57">
        <f t="shared" si="1"/>
        <v>1.814620417969714E-3</v>
      </c>
      <c r="E171" s="56"/>
    </row>
    <row r="172" spans="1:5" x14ac:dyDescent="0.2">
      <c r="A172" s="54">
        <v>5411</v>
      </c>
      <c r="B172" s="51" t="s">
        <v>428</v>
      </c>
      <c r="C172" s="55">
        <v>168130</v>
      </c>
      <c r="D172" s="57">
        <f t="shared" si="1"/>
        <v>1.814620417969714E-3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19550.580000000002</v>
      </c>
      <c r="D185" s="57">
        <f t="shared" si="1"/>
        <v>2.1100863409950833E-4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19550.580000000002</v>
      </c>
      <c r="D186" s="57">
        <f t="shared" si="1"/>
        <v>2.1100863409950833E-4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19550.580000000002</v>
      </c>
      <c r="D194" s="57">
        <f t="shared" si="1"/>
        <v>2.1100863409950833E-4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387525.76</v>
      </c>
      <c r="D218" s="57">
        <f t="shared" si="1"/>
        <v>4.1825501492013979E-3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387525.76</v>
      </c>
      <c r="D219" s="57">
        <f t="shared" si="1"/>
        <v>4.1825501492013979E-3</v>
      </c>
      <c r="E219" s="56"/>
    </row>
    <row r="220" spans="1:5" x14ac:dyDescent="0.2">
      <c r="A220" s="54">
        <v>5611</v>
      </c>
      <c r="B220" s="51" t="s">
        <v>468</v>
      </c>
      <c r="C220" s="55">
        <v>387525.76</v>
      </c>
      <c r="D220" s="57">
        <f t="shared" si="1"/>
        <v>4.1825501492013979E-3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13219878.880000001</v>
      </c>
    </row>
    <row r="9" spans="1:5" x14ac:dyDescent="0.2">
      <c r="A9" s="33">
        <v>3120</v>
      </c>
      <c r="B9" s="29" t="s">
        <v>469</v>
      </c>
      <c r="C9" s="34">
        <v>2440095.14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34859911.109999999</v>
      </c>
    </row>
    <row r="15" spans="1:5" x14ac:dyDescent="0.2">
      <c r="A15" s="33">
        <v>3220</v>
      </c>
      <c r="B15" s="29" t="s">
        <v>473</v>
      </c>
      <c r="C15" s="34">
        <v>252687237.91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31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22619903.34</v>
      </c>
      <c r="D9" s="34">
        <v>2106201.83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277692.05</v>
      </c>
      <c r="D11" s="34">
        <v>277692.05</v>
      </c>
    </row>
    <row r="12" spans="1:5" x14ac:dyDescent="0.2">
      <c r="A12" s="33">
        <v>1115</v>
      </c>
      <c r="B12" s="29" t="s">
        <v>198</v>
      </c>
      <c r="C12" s="34">
        <v>2924169.03</v>
      </c>
      <c r="D12" s="34">
        <v>2904883.38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25821764.420000002</v>
      </c>
      <c r="D15" s="135">
        <f>SUM(D8:D14)</f>
        <v>5288777.26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10300794.52</v>
      </c>
      <c r="D20" s="135">
        <f>SUM(D21:D27)</f>
        <v>10300794.52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10300794.52</v>
      </c>
      <c r="D25" s="132">
        <v>10300794.52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960328.42</v>
      </c>
      <c r="D28" s="135">
        <f>SUM(D29:D36)</f>
        <v>939226.17</v>
      </c>
      <c r="E28" s="130"/>
    </row>
    <row r="29" spans="1:5" x14ac:dyDescent="0.2">
      <c r="A29" s="33">
        <v>1241</v>
      </c>
      <c r="B29" s="29" t="s">
        <v>239</v>
      </c>
      <c r="C29" s="34">
        <v>254120.42</v>
      </c>
      <c r="D29" s="132">
        <v>233018.17</v>
      </c>
      <c r="E29" s="130"/>
    </row>
    <row r="30" spans="1:5" x14ac:dyDescent="0.2">
      <c r="A30" s="33">
        <v>1242</v>
      </c>
      <c r="B30" s="29" t="s">
        <v>240</v>
      </c>
      <c r="C30" s="34">
        <v>11368</v>
      </c>
      <c r="D30" s="132">
        <v>11368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694840</v>
      </c>
      <c r="D32" s="132">
        <v>694840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11261122.939999999</v>
      </c>
      <c r="D43" s="135">
        <f>D20+D28+D37</f>
        <v>11240020.689999999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34859911.109999999</v>
      </c>
      <c r="D47" s="135">
        <v>22778540.449999999</v>
      </c>
    </row>
    <row r="48" spans="1:5" x14ac:dyDescent="0.2">
      <c r="A48" s="131"/>
      <c r="B48" s="136" t="s">
        <v>629</v>
      </c>
      <c r="C48" s="135">
        <f>C51+C63+C95+C98+C49</f>
        <v>1409031.71</v>
      </c>
      <c r="D48" s="135">
        <f>D51+D63+D95+D98+D49</f>
        <v>7354525.25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168130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168130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168130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19550.580000000002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19550.580000000002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19550.580000000002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387525.76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387525.76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387525.76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833825.37</v>
      </c>
      <c r="D98" s="135">
        <f>SUM(D99:D103)</f>
        <v>7354525.25</v>
      </c>
    </row>
    <row r="99" spans="1:4" x14ac:dyDescent="0.2">
      <c r="A99" s="131">
        <v>2111</v>
      </c>
      <c r="B99" s="130" t="s">
        <v>643</v>
      </c>
      <c r="C99" s="132">
        <v>16252.17</v>
      </c>
      <c r="D99" s="132">
        <v>1488912.3</v>
      </c>
    </row>
    <row r="100" spans="1:4" x14ac:dyDescent="0.2">
      <c r="A100" s="131">
        <v>2112</v>
      </c>
      <c r="B100" s="130" t="s">
        <v>644</v>
      </c>
      <c r="C100" s="132">
        <v>100464.97</v>
      </c>
      <c r="D100" s="132">
        <v>3818445.79</v>
      </c>
    </row>
    <row r="101" spans="1:4" x14ac:dyDescent="0.2">
      <c r="A101" s="131">
        <v>2112</v>
      </c>
      <c r="B101" s="130" t="s">
        <v>645</v>
      </c>
      <c r="C101" s="132">
        <v>717108.23</v>
      </c>
      <c r="D101" s="132">
        <v>2047167.16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36268942.82</v>
      </c>
      <c r="D126" s="135">
        <f>D47+D48+D104-D110-D113</f>
        <v>30133065.699999999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2022-07-27T18:40:34Z</cp:lastPrinted>
  <dcterms:created xsi:type="dcterms:W3CDTF">2012-12-11T20:36:24Z</dcterms:created>
  <dcterms:modified xsi:type="dcterms:W3CDTF">2022-07-27T20:22:41Z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